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ox\Box\MMOS\Documents\"/>
    </mc:Choice>
  </mc:AlternateContent>
  <xr:revisionPtr revIDLastSave="0" documentId="13_ncr:1_{1910BB07-DC0F-4898-BDEE-771D542798E5}" xr6:coauthVersionLast="47" xr6:coauthVersionMax="47" xr10:uidLastSave="{00000000-0000-0000-0000-000000000000}"/>
  <bookViews>
    <workbookView xWindow="-120" yWindow="-120" windowWidth="29040" windowHeight="15720" xr2:uid="{640592B1-1773-4E72-8CB4-CAA557910060}"/>
  </bookViews>
  <sheets>
    <sheet name="Outlier Reconciliation PUF" sheetId="1" r:id="rId1"/>
  </sheets>
  <definedNames>
    <definedName name="_xlnm._FilterDatabase" localSheetId="0" hidden="1">'Outlier Reconciliation PUF'!$A$2:$V$70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0" i="1" l="1"/>
  <c r="V70" i="1" s="1"/>
  <c r="S70" i="1"/>
  <c r="U70" i="1" s="1"/>
  <c r="T69" i="1"/>
  <c r="V69" i="1" s="1"/>
  <c r="S69" i="1"/>
  <c r="U69" i="1" s="1"/>
  <c r="T68" i="1"/>
  <c r="V68" i="1" s="1"/>
  <c r="S68" i="1"/>
  <c r="U68" i="1" s="1"/>
  <c r="T67" i="1"/>
  <c r="V67" i="1" s="1"/>
  <c r="S67" i="1"/>
  <c r="U67" i="1" s="1"/>
  <c r="T66" i="1"/>
  <c r="V66" i="1" s="1"/>
  <c r="S66" i="1"/>
  <c r="U66" i="1" s="1"/>
  <c r="T65" i="1"/>
  <c r="V65" i="1" s="1"/>
  <c r="S65" i="1"/>
  <c r="U65" i="1" s="1"/>
  <c r="T64" i="1"/>
  <c r="V64" i="1" s="1"/>
  <c r="S64" i="1"/>
  <c r="U64" i="1" s="1"/>
  <c r="U63" i="1"/>
  <c r="T63" i="1"/>
  <c r="V63" i="1" s="1"/>
  <c r="S63" i="1"/>
  <c r="T62" i="1"/>
  <c r="V62" i="1" s="1"/>
  <c r="S62" i="1"/>
  <c r="U62" i="1" s="1"/>
  <c r="T61" i="1"/>
  <c r="V61" i="1" s="1"/>
  <c r="S61" i="1"/>
  <c r="T60" i="1"/>
  <c r="V60" i="1" s="1"/>
  <c r="S60" i="1"/>
  <c r="U60" i="1" s="1"/>
  <c r="T59" i="1"/>
  <c r="V59" i="1" s="1"/>
  <c r="S59" i="1"/>
  <c r="U59" i="1" s="1"/>
  <c r="T58" i="1"/>
  <c r="V58" i="1" s="1"/>
  <c r="S58" i="1"/>
  <c r="U58" i="1" s="1"/>
  <c r="T57" i="1"/>
  <c r="V57" i="1" s="1"/>
  <c r="S57" i="1"/>
  <c r="U57" i="1" s="1"/>
  <c r="T56" i="1"/>
  <c r="V56" i="1" s="1"/>
  <c r="S56" i="1"/>
  <c r="U56" i="1" s="1"/>
  <c r="T55" i="1"/>
  <c r="V55" i="1" s="1"/>
  <c r="S55" i="1"/>
  <c r="U55" i="1" s="1"/>
  <c r="T54" i="1"/>
  <c r="V54" i="1" s="1"/>
  <c r="S54" i="1"/>
  <c r="U54" i="1" s="1"/>
  <c r="T53" i="1"/>
  <c r="V53" i="1" s="1"/>
  <c r="S53" i="1"/>
  <c r="U53" i="1" s="1"/>
  <c r="T52" i="1"/>
  <c r="V52" i="1" s="1"/>
  <c r="S52" i="1"/>
  <c r="U52" i="1" s="1"/>
  <c r="T51" i="1"/>
  <c r="V51" i="1" s="1"/>
  <c r="S51" i="1"/>
  <c r="U51" i="1" s="1"/>
  <c r="T50" i="1"/>
  <c r="V50" i="1" s="1"/>
  <c r="S50" i="1"/>
  <c r="U50" i="1" s="1"/>
  <c r="T49" i="1"/>
  <c r="V49" i="1" s="1"/>
  <c r="S49" i="1"/>
  <c r="U49" i="1" s="1"/>
  <c r="T48" i="1"/>
  <c r="V48" i="1" s="1"/>
  <c r="S48" i="1"/>
  <c r="U48" i="1" s="1"/>
  <c r="T47" i="1"/>
  <c r="V47" i="1" s="1"/>
  <c r="S47" i="1"/>
  <c r="U47" i="1" s="1"/>
  <c r="T46" i="1"/>
  <c r="V46" i="1" s="1"/>
  <c r="S46" i="1"/>
  <c r="U46" i="1" s="1"/>
  <c r="T45" i="1"/>
  <c r="V45" i="1" s="1"/>
  <c r="S45" i="1"/>
  <c r="U45" i="1" s="1"/>
  <c r="T44" i="1"/>
  <c r="V44" i="1" s="1"/>
  <c r="S44" i="1"/>
  <c r="U44" i="1" s="1"/>
  <c r="T43" i="1"/>
  <c r="V43" i="1" s="1"/>
  <c r="S43" i="1"/>
  <c r="U43" i="1" s="1"/>
  <c r="T42" i="1"/>
  <c r="V42" i="1" s="1"/>
  <c r="S42" i="1"/>
  <c r="U42" i="1" s="1"/>
  <c r="T41" i="1"/>
  <c r="V41" i="1" s="1"/>
  <c r="S41" i="1"/>
  <c r="U41" i="1" s="1"/>
  <c r="T40" i="1"/>
  <c r="V40" i="1" s="1"/>
  <c r="S40" i="1"/>
  <c r="U40" i="1" s="1"/>
  <c r="T39" i="1"/>
  <c r="V39" i="1" s="1"/>
  <c r="S39" i="1"/>
  <c r="U39" i="1" s="1"/>
  <c r="T38" i="1"/>
  <c r="V38" i="1" s="1"/>
  <c r="S38" i="1"/>
  <c r="U38" i="1" s="1"/>
  <c r="T37" i="1"/>
  <c r="V37" i="1" s="1"/>
  <c r="S37" i="1"/>
  <c r="U37" i="1" s="1"/>
  <c r="T36" i="1"/>
  <c r="V36" i="1" s="1"/>
  <c r="S36" i="1"/>
  <c r="U36" i="1" s="1"/>
  <c r="T35" i="1"/>
  <c r="V35" i="1" s="1"/>
  <c r="S35" i="1"/>
  <c r="U35" i="1" s="1"/>
  <c r="T34" i="1"/>
  <c r="V34" i="1" s="1"/>
  <c r="S34" i="1"/>
  <c r="U34" i="1" s="1"/>
  <c r="T33" i="1"/>
  <c r="V33" i="1" s="1"/>
  <c r="S33" i="1"/>
  <c r="U33" i="1" s="1"/>
  <c r="T32" i="1"/>
  <c r="V32" i="1" s="1"/>
  <c r="S32" i="1"/>
  <c r="U32" i="1" s="1"/>
  <c r="T31" i="1"/>
  <c r="V31" i="1" s="1"/>
  <c r="S31" i="1"/>
  <c r="U31" i="1" s="1"/>
  <c r="T30" i="1"/>
  <c r="V30" i="1" s="1"/>
  <c r="S30" i="1"/>
  <c r="U30" i="1" s="1"/>
  <c r="T29" i="1"/>
  <c r="V29" i="1" s="1"/>
  <c r="S29" i="1"/>
  <c r="U29" i="1" s="1"/>
  <c r="T28" i="1"/>
  <c r="V28" i="1" s="1"/>
  <c r="S28" i="1"/>
  <c r="U28" i="1" s="1"/>
  <c r="T27" i="1"/>
  <c r="V27" i="1" s="1"/>
  <c r="S27" i="1"/>
  <c r="U27" i="1" s="1"/>
  <c r="T26" i="1"/>
  <c r="V26" i="1" s="1"/>
  <c r="S26" i="1"/>
  <c r="U26" i="1" s="1"/>
  <c r="T25" i="1"/>
  <c r="V25" i="1" s="1"/>
  <c r="S25" i="1"/>
  <c r="U25" i="1" s="1"/>
  <c r="T24" i="1"/>
  <c r="V24" i="1" s="1"/>
  <c r="S24" i="1"/>
  <c r="U24" i="1" s="1"/>
  <c r="T23" i="1"/>
  <c r="V23" i="1" s="1"/>
  <c r="S23" i="1"/>
  <c r="U23" i="1" s="1"/>
  <c r="T22" i="1"/>
  <c r="V22" i="1" s="1"/>
  <c r="S22" i="1"/>
  <c r="U22" i="1" s="1"/>
  <c r="T21" i="1"/>
  <c r="V21" i="1" s="1"/>
  <c r="S21" i="1"/>
  <c r="U21" i="1" s="1"/>
  <c r="T20" i="1"/>
  <c r="V20" i="1" s="1"/>
  <c r="S20" i="1"/>
  <c r="U20" i="1" s="1"/>
  <c r="T19" i="1"/>
  <c r="V19" i="1" s="1"/>
  <c r="S19" i="1"/>
  <c r="U19" i="1" s="1"/>
  <c r="T18" i="1"/>
  <c r="V18" i="1" s="1"/>
  <c r="S18" i="1"/>
  <c r="U18" i="1" s="1"/>
  <c r="T17" i="1"/>
  <c r="V17" i="1" s="1"/>
  <c r="S17" i="1"/>
  <c r="U17" i="1" s="1"/>
  <c r="T16" i="1"/>
  <c r="V16" i="1" s="1"/>
  <c r="S16" i="1"/>
  <c r="U16" i="1" s="1"/>
  <c r="T15" i="1"/>
  <c r="V15" i="1" s="1"/>
  <c r="S15" i="1"/>
  <c r="U15" i="1" s="1"/>
  <c r="T14" i="1"/>
  <c r="V14" i="1" s="1"/>
  <c r="S14" i="1"/>
  <c r="U14" i="1" s="1"/>
  <c r="T13" i="1"/>
  <c r="V13" i="1" s="1"/>
  <c r="S13" i="1"/>
  <c r="U13" i="1" s="1"/>
  <c r="T12" i="1"/>
  <c r="V12" i="1" s="1"/>
  <c r="S12" i="1"/>
  <c r="U12" i="1" s="1"/>
  <c r="T11" i="1"/>
  <c r="V11" i="1" s="1"/>
  <c r="S11" i="1"/>
  <c r="U11" i="1" s="1"/>
  <c r="T10" i="1"/>
  <c r="V10" i="1" s="1"/>
  <c r="S10" i="1"/>
  <c r="U10" i="1" s="1"/>
  <c r="T9" i="1"/>
  <c r="V9" i="1" s="1"/>
  <c r="S9" i="1"/>
  <c r="U9" i="1" s="1"/>
  <c r="T8" i="1"/>
  <c r="V8" i="1" s="1"/>
  <c r="S8" i="1"/>
  <c r="U8" i="1" s="1"/>
  <c r="T7" i="1"/>
  <c r="V7" i="1" s="1"/>
  <c r="S7" i="1"/>
  <c r="U7" i="1" s="1"/>
  <c r="T6" i="1"/>
  <c r="V6" i="1" s="1"/>
  <c r="S6" i="1"/>
  <c r="U6" i="1" s="1"/>
  <c r="T5" i="1"/>
  <c r="V5" i="1" s="1"/>
  <c r="S5" i="1"/>
  <c r="U5" i="1" s="1"/>
  <c r="T4" i="1"/>
  <c r="V4" i="1" s="1"/>
  <c r="S4" i="1"/>
  <c r="U4" i="1" s="1"/>
  <c r="T3" i="1"/>
  <c r="V3" i="1" s="1"/>
  <c r="S3" i="1"/>
  <c r="U3" i="1" s="1"/>
  <c r="U61" i="1" l="1"/>
</calcChain>
</file>

<file path=xl/sharedStrings.xml><?xml version="1.0" encoding="utf-8"?>
<sst xmlns="http://schemas.openxmlformats.org/spreadsheetml/2006/main" count="90" uniqueCount="88">
  <si>
    <t>Calculation of Outlier Reconciliaton Adjustments</t>
  </si>
  <si>
    <t>CCN</t>
  </si>
  <si>
    <t>FY Begin Date</t>
  </si>
  <si>
    <t>FY End Date</t>
  </si>
  <si>
    <t>Operating Outliers Paid</t>
  </si>
  <si>
    <t>Capital Outliers Paid</t>
  </si>
  <si>
    <t>Total Outliers Paid</t>
  </si>
  <si>
    <t>Operating CCR</t>
  </si>
  <si>
    <t>Capital CCR</t>
  </si>
  <si>
    <t>Avg Paid  Operating CCR</t>
  </si>
  <si>
    <t>Average Paid Capital CCR</t>
  </si>
  <si>
    <t>Operating Outliers with actual CCR</t>
  </si>
  <si>
    <t>Capital Outliers with actual CCR</t>
  </si>
  <si>
    <t>Estimate of Operating Outliers with actual CCR</t>
  </si>
  <si>
    <t>Estimate of Capital Outliers with actual CCR</t>
  </si>
  <si>
    <t>Estimate of Operating Outlier Reconciliation Amount</t>
  </si>
  <si>
    <t>Estimate of Capital Outlier Reconciliation Amount</t>
  </si>
  <si>
    <t>050047</t>
  </si>
  <si>
    <t>050102</t>
  </si>
  <si>
    <t>390030</t>
  </si>
  <si>
    <t>450128</t>
  </si>
  <si>
    <t>450379</t>
  </si>
  <si>
    <t>010023</t>
  </si>
  <si>
    <t>030006</t>
  </si>
  <si>
    <t>030092</t>
  </si>
  <si>
    <t>030110</t>
  </si>
  <si>
    <t>030123</t>
  </si>
  <si>
    <t>050008</t>
  </si>
  <si>
    <t>050038</t>
  </si>
  <si>
    <t>050126</t>
  </si>
  <si>
    <t>050138</t>
  </si>
  <si>
    <t>050289</t>
  </si>
  <si>
    <t>050291</t>
  </si>
  <si>
    <t>050348</t>
  </si>
  <si>
    <t>050488</t>
  </si>
  <si>
    <t>050561</t>
  </si>
  <si>
    <t>050674</t>
  </si>
  <si>
    <t>050710</t>
  </si>
  <si>
    <t>050748</t>
  </si>
  <si>
    <t>050760</t>
  </si>
  <si>
    <t>050767</t>
  </si>
  <si>
    <t>050772</t>
  </si>
  <si>
    <t>070022</t>
  </si>
  <si>
    <t>070024</t>
  </si>
  <si>
    <t>110028</t>
  </si>
  <si>
    <t>110064</t>
  </si>
  <si>
    <t>130071</t>
  </si>
  <si>
    <t>140030</t>
  </si>
  <si>
    <t>140091</t>
  </si>
  <si>
    <t>140114</t>
  </si>
  <si>
    <t>140158</t>
  </si>
  <si>
    <t>140182</t>
  </si>
  <si>
    <t>180001</t>
  </si>
  <si>
    <t>180103</t>
  </si>
  <si>
    <t>220031</t>
  </si>
  <si>
    <t>270049</t>
  </si>
  <si>
    <t>310002</t>
  </si>
  <si>
    <t>310008</t>
  </si>
  <si>
    <t>310028</t>
  </si>
  <si>
    <t>310041</t>
  </si>
  <si>
    <t>310052</t>
  </si>
  <si>
    <t>310075</t>
  </si>
  <si>
    <t>310112</t>
  </si>
  <si>
    <t>330059</t>
  </si>
  <si>
    <t>330201</t>
  </si>
  <si>
    <t>330224</t>
  </si>
  <si>
    <t>330279</t>
  </si>
  <si>
    <t>340002</t>
  </si>
  <si>
    <t>360118</t>
  </si>
  <si>
    <t>370190</t>
  </si>
  <si>
    <t>390004</t>
  </si>
  <si>
    <t>390201</t>
  </si>
  <si>
    <t>410009</t>
  </si>
  <si>
    <t>420091</t>
  </si>
  <si>
    <t>440152</t>
  </si>
  <si>
    <t>440228</t>
  </si>
  <si>
    <t>450028</t>
  </si>
  <si>
    <t>450056</t>
  </si>
  <si>
    <t>490017</t>
  </si>
  <si>
    <t>490067</t>
  </si>
  <si>
    <t>520030</t>
  </si>
  <si>
    <t>520088</t>
  </si>
  <si>
    <t>670098</t>
  </si>
  <si>
    <t>670106</t>
  </si>
  <si>
    <t>670112</t>
  </si>
  <si>
    <t>MAC Mock FY 2020 Outlier Reconciliation Report</t>
  </si>
  <si>
    <t>FY 2020 Cost Report Data (Dec 2024)</t>
  </si>
  <si>
    <t>PSF Data (Dec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</si>
</sst>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7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9" tint="-0.499984740745262"/>
      </left>
      <right/>
      <top/>
      <bottom/>
      <diagonal/>
    </border>
    <border>
      <left/>
      <right style="thick">
        <color theme="9" tint="-0.499984740745262"/>
      </right>
      <top/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15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/>
    <xf numFmtId="164" fontId="0" fillId="2" borderId="0" xfId="0" applyNumberFormat="1" applyFill="1"/>
    <xf numFmtId="3" fontId="0" fillId="2" borderId="17" xfId="0" applyNumberFormat="1" applyFill="1" applyBorder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18" xfId="0" applyNumberFormat="1" applyFill="1" applyBorder="1" applyAlignment="1">
      <alignment wrapText="1"/>
    </xf>
    <xf numFmtId="165" fontId="0" fillId="2" borderId="0" xfId="0" applyNumberFormat="1" applyFill="1"/>
    <xf numFmtId="165" fontId="0" fillId="2" borderId="18" xfId="0" applyNumberFormat="1" applyFill="1" applyBorder="1"/>
    <xf numFmtId="0" fontId="0" fillId="2" borderId="19" xfId="0" applyFill="1" applyBorder="1"/>
    <xf numFmtId="0" fontId="0" fillId="2" borderId="20" xfId="0" applyFill="1" applyBorder="1"/>
    <xf numFmtId="3" fontId="0" fillId="2" borderId="21" xfId="0" applyNumberFormat="1" applyFill="1" applyBorder="1"/>
    <xf numFmtId="3" fontId="0" fillId="2" borderId="0" xfId="0" applyNumberFormat="1" applyFill="1"/>
    <xf numFmtId="3" fontId="0" fillId="2" borderId="22" xfId="0" applyNumberFormat="1" applyFill="1" applyBorder="1"/>
    <xf numFmtId="3" fontId="2" fillId="2" borderId="23" xfId="0" applyNumberFormat="1" applyFont="1" applyFill="1" applyBorder="1"/>
    <xf numFmtId="3" fontId="2" fillId="2" borderId="24" xfId="0" applyNumberFormat="1" applyFont="1" applyFill="1" applyBorder="1"/>
    <xf numFmtId="3" fontId="4" fillId="2" borderId="0" xfId="0" applyNumberFormat="1" applyFont="1" applyFill="1"/>
    <xf numFmtId="3" fontId="4" fillId="2" borderId="24" xfId="0" applyNumberFormat="1" applyFont="1" applyFill="1" applyBorder="1"/>
    <xf numFmtId="165" fontId="0" fillId="2" borderId="19" xfId="0" applyNumberFormat="1" applyFill="1" applyBorder="1"/>
    <xf numFmtId="165" fontId="0" fillId="2" borderId="20" xfId="0" applyNumberFormat="1" applyFill="1" applyBorder="1"/>
    <xf numFmtId="0" fontId="0" fillId="2" borderId="25" xfId="0" applyFill="1" applyBorder="1"/>
    <xf numFmtId="3" fontId="0" fillId="2" borderId="28" xfId="0" applyNumberFormat="1" applyFill="1" applyBorder="1" applyAlignment="1">
      <alignment wrapText="1"/>
    </xf>
    <xf numFmtId="3" fontId="0" fillId="2" borderId="29" xfId="0" applyNumberFormat="1" applyFill="1" applyBorder="1" applyAlignment="1">
      <alignment wrapText="1"/>
    </xf>
    <xf numFmtId="3" fontId="0" fillId="2" borderId="30" xfId="0" applyNumberFormat="1" applyFill="1" applyBorder="1" applyAlignment="1">
      <alignment wrapText="1"/>
    </xf>
    <xf numFmtId="165" fontId="0" fillId="2" borderId="29" xfId="0" applyNumberFormat="1" applyFill="1" applyBorder="1"/>
    <xf numFmtId="165" fontId="0" fillId="2" borderId="30" xfId="0" applyNumberFormat="1" applyFill="1" applyBorder="1"/>
    <xf numFmtId="165" fontId="0" fillId="2" borderId="31" xfId="0" applyNumberFormat="1" applyFill="1" applyBorder="1"/>
    <xf numFmtId="165" fontId="0" fillId="2" borderId="32" xfId="0" applyNumberFormat="1" applyFill="1" applyBorder="1"/>
    <xf numFmtId="3" fontId="0" fillId="2" borderId="33" xfId="0" applyNumberFormat="1" applyFill="1" applyBorder="1"/>
    <xf numFmtId="3" fontId="0" fillId="2" borderId="34" xfId="0" applyNumberFormat="1" applyFill="1" applyBorder="1"/>
    <xf numFmtId="3" fontId="0" fillId="2" borderId="35" xfId="0" applyNumberFormat="1" applyFill="1" applyBorder="1"/>
    <xf numFmtId="3" fontId="2" fillId="2" borderId="36" xfId="0" applyNumberFormat="1" applyFont="1" applyFill="1" applyBorder="1"/>
    <xf numFmtId="3" fontId="2" fillId="2" borderId="37" xfId="0" applyNumberFormat="1" applyFont="1" applyFill="1" applyBorder="1"/>
    <xf numFmtId="3" fontId="4" fillId="2" borderId="38" xfId="0" applyNumberFormat="1" applyFont="1" applyFill="1" applyBorder="1"/>
    <xf numFmtId="3" fontId="4" fillId="2" borderId="37" xfId="0" applyNumberFormat="1" applyFont="1" applyFill="1" applyBorder="1"/>
    <xf numFmtId="0" fontId="0" fillId="2" borderId="0" xfId="0" applyFill="1" applyAlignment="1">
      <alignment wrapText="1"/>
    </xf>
    <xf numFmtId="167" fontId="0" fillId="2" borderId="0" xfId="0" applyNumberFormat="1" applyFill="1"/>
    <xf numFmtId="167" fontId="0" fillId="2" borderId="16" xfId="0" applyNumberFormat="1" applyFill="1" applyBorder="1"/>
    <xf numFmtId="167" fontId="0" fillId="2" borderId="26" xfId="0" applyNumberFormat="1" applyFill="1" applyBorder="1"/>
    <xf numFmtId="167" fontId="0" fillId="2" borderId="27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4F72-6616-405F-ACA0-1B95D55DB9F3}">
  <dimension ref="A1:V70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8.7109375" defaultRowHeight="15" x14ac:dyDescent="0.25"/>
  <cols>
    <col min="1" max="1" width="6.7109375" style="5" customWidth="1"/>
    <col min="2" max="3" width="9.140625" style="5" customWidth="1"/>
    <col min="4" max="4" width="2.85546875" style="5" customWidth="1"/>
    <col min="5" max="7" width="11.5703125" style="54" customWidth="1"/>
    <col min="8" max="8" width="9.140625" style="5" bestFit="1" customWidth="1"/>
    <col min="9" max="9" width="7.140625" style="5" customWidth="1"/>
    <col min="10" max="10" width="2.85546875" style="5" customWidth="1"/>
    <col min="11" max="11" width="9.85546875" style="5" customWidth="1"/>
    <col min="12" max="12" width="10.85546875" style="5" customWidth="1"/>
    <col min="13" max="13" width="2.85546875" style="5" customWidth="1"/>
    <col min="14" max="17" width="11.5703125" style="5" customWidth="1"/>
    <col min="18" max="18" width="2.85546875" style="5" customWidth="1"/>
    <col min="19" max="20" width="12.5703125" style="5" customWidth="1"/>
    <col min="21" max="21" width="15.5703125" style="5" bestFit="1" customWidth="1"/>
    <col min="22" max="22" width="13.7109375" style="5" customWidth="1"/>
    <col min="23" max="16384" width="8.7109375" style="5"/>
  </cols>
  <sheetData>
    <row r="1" spans="1:22" ht="14.45" customHeight="1" thickTop="1" x14ac:dyDescent="0.25">
      <c r="A1" s="59"/>
      <c r="B1" s="60"/>
      <c r="C1" s="61"/>
      <c r="D1" s="1"/>
      <c r="E1" s="62" t="s">
        <v>86</v>
      </c>
      <c r="F1" s="63"/>
      <c r="G1" s="63"/>
      <c r="H1" s="63"/>
      <c r="I1" s="64"/>
      <c r="J1" s="2"/>
      <c r="K1" s="65" t="s">
        <v>87</v>
      </c>
      <c r="L1" s="66"/>
      <c r="M1" s="3"/>
      <c r="N1" s="67" t="s">
        <v>85</v>
      </c>
      <c r="O1" s="68"/>
      <c r="P1" s="68"/>
      <c r="Q1" s="69"/>
      <c r="R1" s="4"/>
      <c r="S1" s="70" t="s">
        <v>0</v>
      </c>
      <c r="T1" s="71"/>
      <c r="U1" s="71"/>
      <c r="V1" s="72"/>
    </row>
    <row r="2" spans="1:22" s="20" customFormat="1" ht="75" x14ac:dyDescent="0.25">
      <c r="A2" s="6" t="s">
        <v>1</v>
      </c>
      <c r="B2" s="7" t="s">
        <v>2</v>
      </c>
      <c r="C2" s="8" t="s">
        <v>3</v>
      </c>
      <c r="D2" s="7"/>
      <c r="E2" s="9" t="s">
        <v>4</v>
      </c>
      <c r="F2" s="10" t="s">
        <v>5</v>
      </c>
      <c r="G2" s="11" t="s">
        <v>6</v>
      </c>
      <c r="H2" s="12" t="s">
        <v>7</v>
      </c>
      <c r="I2" s="13" t="s">
        <v>8</v>
      </c>
      <c r="J2" s="12"/>
      <c r="K2" s="14" t="s">
        <v>9</v>
      </c>
      <c r="L2" s="15" t="s">
        <v>10</v>
      </c>
      <c r="M2" s="12"/>
      <c r="N2" s="16" t="s">
        <v>4</v>
      </c>
      <c r="O2" s="12" t="s">
        <v>5</v>
      </c>
      <c r="P2" s="12" t="s">
        <v>11</v>
      </c>
      <c r="Q2" s="17" t="s">
        <v>12</v>
      </c>
      <c r="R2" s="12"/>
      <c r="S2" s="18" t="s">
        <v>13</v>
      </c>
      <c r="T2" s="19" t="s">
        <v>14</v>
      </c>
      <c r="U2" s="12" t="s">
        <v>15</v>
      </c>
      <c r="V2" s="19" t="s">
        <v>16</v>
      </c>
    </row>
    <row r="3" spans="1:22" x14ac:dyDescent="0.25">
      <c r="A3" s="21" t="s">
        <v>22</v>
      </c>
      <c r="B3" s="55">
        <v>44013</v>
      </c>
      <c r="C3" s="56">
        <v>44377</v>
      </c>
      <c r="D3" s="22"/>
      <c r="E3" s="23">
        <v>2628516</v>
      </c>
      <c r="F3" s="24">
        <v>141008</v>
      </c>
      <c r="G3" s="25">
        <v>2769524</v>
      </c>
      <c r="H3" s="26">
        <v>0.318</v>
      </c>
      <c r="I3" s="27">
        <v>1.2999999999999999E-2</v>
      </c>
      <c r="J3" s="26"/>
      <c r="K3" s="28">
        <v>0.24099999999999999</v>
      </c>
      <c r="L3" s="29">
        <v>1.4999999999999999E-2</v>
      </c>
      <c r="N3" s="30">
        <v>2636071.08</v>
      </c>
      <c r="O3" s="31">
        <v>141008.35999999999</v>
      </c>
      <c r="P3" s="31">
        <v>8374871.4699999997</v>
      </c>
      <c r="Q3" s="32">
        <v>203415.26</v>
      </c>
      <c r="R3" s="31"/>
      <c r="S3" s="33">
        <f>IF(P3&gt;0,(P3/N3)*E3,0)</f>
        <v>8350868.7697596224</v>
      </c>
      <c r="T3" s="34">
        <f t="shared" ref="T3:T70" si="0">IF(Q3&gt;0,(Q3/O3)*F3,0)</f>
        <v>203414.74067268069</v>
      </c>
      <c r="U3" s="35">
        <f>ROUND(S3-E3,0)</f>
        <v>5722353</v>
      </c>
      <c r="V3" s="36">
        <f t="shared" ref="V3:V70" si="1">ROUND(T3-F3,0)</f>
        <v>62407</v>
      </c>
    </row>
    <row r="4" spans="1:22" x14ac:dyDescent="0.25">
      <c r="A4" s="21" t="s">
        <v>23</v>
      </c>
      <c r="B4" s="55">
        <v>43831</v>
      </c>
      <c r="C4" s="56">
        <v>44196</v>
      </c>
      <c r="D4" s="22"/>
      <c r="E4" s="23">
        <v>2164672</v>
      </c>
      <c r="F4" s="24">
        <v>220943</v>
      </c>
      <c r="G4" s="25">
        <v>2385615</v>
      </c>
      <c r="H4" s="26">
        <v>0.3</v>
      </c>
      <c r="I4" s="27">
        <v>1.9E-2</v>
      </c>
      <c r="J4" s="26"/>
      <c r="K4" s="37">
        <v>0.23899999999999999</v>
      </c>
      <c r="L4" s="38">
        <v>0.02</v>
      </c>
      <c r="N4" s="30">
        <v>2173691.58</v>
      </c>
      <c r="O4" s="31">
        <v>222388.33</v>
      </c>
      <c r="P4" s="31">
        <v>4782047.37</v>
      </c>
      <c r="Q4" s="32">
        <v>255338.41</v>
      </c>
      <c r="R4" s="31"/>
      <c r="S4" s="33">
        <f t="shared" ref="S4:S67" si="2">IF(P4&gt;0,(P4/N4)*E4,0)</f>
        <v>4762204.6014976241</v>
      </c>
      <c r="T4" s="34">
        <f t="shared" ref="T4:T67" si="3">IF(Q4&gt;0,(Q4/O4)*F4,0)</f>
        <v>253678.93324541807</v>
      </c>
      <c r="U4" s="35">
        <f t="shared" ref="U4:U67" si="4">ROUND(S4-E4,0)</f>
        <v>2597533</v>
      </c>
      <c r="V4" s="36">
        <f t="shared" ref="V4:V67" si="5">ROUND(T4-F4,0)</f>
        <v>32736</v>
      </c>
    </row>
    <row r="5" spans="1:22" x14ac:dyDescent="0.25">
      <c r="A5" s="21" t="s">
        <v>24</v>
      </c>
      <c r="B5" s="55">
        <v>43831</v>
      </c>
      <c r="C5" s="56">
        <v>44196</v>
      </c>
      <c r="D5" s="22"/>
      <c r="E5" s="23">
        <v>521850</v>
      </c>
      <c r="F5" s="24">
        <v>139507</v>
      </c>
      <c r="G5" s="25">
        <v>661357</v>
      </c>
      <c r="H5" s="26">
        <v>0.14499999999999999</v>
      </c>
      <c r="I5" s="27">
        <v>1.4999999999999999E-2</v>
      </c>
      <c r="J5" s="26"/>
      <c r="K5" s="37">
        <v>0.11799999999999999</v>
      </c>
      <c r="L5" s="38">
        <v>1.6E-2</v>
      </c>
      <c r="N5" s="30">
        <v>521849.59</v>
      </c>
      <c r="O5" s="31">
        <v>139506.57999999999</v>
      </c>
      <c r="P5" s="31">
        <v>1276900.8600000001</v>
      </c>
      <c r="Q5" s="32">
        <v>198899.44</v>
      </c>
      <c r="R5" s="31"/>
      <c r="S5" s="33">
        <f t="shared" si="2"/>
        <v>1276901.8632188635</v>
      </c>
      <c r="T5" s="34">
        <f t="shared" si="3"/>
        <v>198900.0388087788</v>
      </c>
      <c r="U5" s="35">
        <f t="shared" si="4"/>
        <v>755052</v>
      </c>
      <c r="V5" s="36">
        <f t="shared" si="5"/>
        <v>59393</v>
      </c>
    </row>
    <row r="6" spans="1:22" x14ac:dyDescent="0.25">
      <c r="A6" s="21" t="s">
        <v>25</v>
      </c>
      <c r="B6" s="55">
        <v>43952</v>
      </c>
      <c r="C6" s="56">
        <v>44316</v>
      </c>
      <c r="D6" s="22"/>
      <c r="E6" s="23">
        <v>587676</v>
      </c>
      <c r="F6" s="24">
        <v>33879</v>
      </c>
      <c r="G6" s="25">
        <v>621555</v>
      </c>
      <c r="H6" s="26">
        <v>8.2000000000000003E-2</v>
      </c>
      <c r="I6" s="27">
        <v>6.0000000000000001E-3</v>
      </c>
      <c r="J6" s="26"/>
      <c r="K6" s="37">
        <v>0.10299999999999999</v>
      </c>
      <c r="L6" s="38">
        <v>7.0000000000000001E-3</v>
      </c>
      <c r="N6" s="30">
        <v>587675.69999999995</v>
      </c>
      <c r="O6" s="31">
        <v>33878.68</v>
      </c>
      <c r="P6" s="31">
        <v>226663.12</v>
      </c>
      <c r="Q6" s="32">
        <v>15198.44</v>
      </c>
      <c r="R6" s="31"/>
      <c r="S6" s="33">
        <f t="shared" si="2"/>
        <v>226663.23570826565</v>
      </c>
      <c r="T6" s="34">
        <f t="shared" si="3"/>
        <v>15198.583556384134</v>
      </c>
      <c r="U6" s="35">
        <f t="shared" si="4"/>
        <v>-361013</v>
      </c>
      <c r="V6" s="36">
        <f t="shared" si="5"/>
        <v>-18680</v>
      </c>
    </row>
    <row r="7" spans="1:22" x14ac:dyDescent="0.25">
      <c r="A7" s="21" t="s">
        <v>26</v>
      </c>
      <c r="B7" s="55">
        <v>43831</v>
      </c>
      <c r="C7" s="56">
        <v>44196</v>
      </c>
      <c r="D7" s="22"/>
      <c r="E7" s="23">
        <v>537672</v>
      </c>
      <c r="F7" s="24">
        <v>178422</v>
      </c>
      <c r="G7" s="25">
        <v>716094</v>
      </c>
      <c r="H7" s="26">
        <v>0.158</v>
      </c>
      <c r="I7" s="27">
        <v>2.1000000000000001E-2</v>
      </c>
      <c r="J7" s="26"/>
      <c r="K7" s="37">
        <v>0.124</v>
      </c>
      <c r="L7" s="38">
        <v>2.1999999999999999E-2</v>
      </c>
      <c r="N7" s="30">
        <v>539347.24</v>
      </c>
      <c r="O7" s="31">
        <v>179976.49</v>
      </c>
      <c r="P7" s="31">
        <v>1159101.94</v>
      </c>
      <c r="Q7" s="32">
        <v>231284.8</v>
      </c>
      <c r="R7" s="31"/>
      <c r="S7" s="33">
        <f t="shared" si="2"/>
        <v>1155501.7103335506</v>
      </c>
      <c r="T7" s="34">
        <f t="shared" si="3"/>
        <v>229287.15070285014</v>
      </c>
      <c r="U7" s="35">
        <f t="shared" si="4"/>
        <v>617830</v>
      </c>
      <c r="V7" s="36">
        <f t="shared" si="5"/>
        <v>50865</v>
      </c>
    </row>
    <row r="8" spans="1:22" x14ac:dyDescent="0.25">
      <c r="A8" s="21" t="s">
        <v>27</v>
      </c>
      <c r="B8" s="55">
        <v>43831</v>
      </c>
      <c r="C8" s="56">
        <v>44196</v>
      </c>
      <c r="D8" s="22"/>
      <c r="E8" s="23">
        <v>636048</v>
      </c>
      <c r="F8" s="24">
        <v>32833</v>
      </c>
      <c r="G8" s="25">
        <v>668881</v>
      </c>
      <c r="H8" s="26">
        <v>0.314</v>
      </c>
      <c r="I8" s="27">
        <v>1.7000000000000001E-2</v>
      </c>
      <c r="J8" s="26"/>
      <c r="K8" s="37">
        <v>0.219</v>
      </c>
      <c r="L8" s="38">
        <v>1.4E-2</v>
      </c>
      <c r="N8" s="30">
        <v>636027.99</v>
      </c>
      <c r="O8" s="31">
        <v>32831.86</v>
      </c>
      <c r="P8" s="31">
        <v>2010684.71</v>
      </c>
      <c r="Q8" s="32">
        <v>77257.759999999995</v>
      </c>
      <c r="R8" s="31"/>
      <c r="S8" s="33">
        <f t="shared" si="2"/>
        <v>2010747.9679095256</v>
      </c>
      <c r="T8" s="34">
        <f t="shared" si="3"/>
        <v>77260.442572549946</v>
      </c>
      <c r="U8" s="35">
        <f t="shared" si="4"/>
        <v>1374700</v>
      </c>
      <c r="V8" s="36">
        <f t="shared" si="5"/>
        <v>44427</v>
      </c>
    </row>
    <row r="9" spans="1:22" x14ac:dyDescent="0.25">
      <c r="A9" s="21" t="s">
        <v>28</v>
      </c>
      <c r="B9" s="55">
        <v>44013</v>
      </c>
      <c r="C9" s="56">
        <v>44377</v>
      </c>
      <c r="D9" s="22"/>
      <c r="E9" s="23">
        <v>13018133</v>
      </c>
      <c r="F9" s="24">
        <v>2656217</v>
      </c>
      <c r="G9" s="25">
        <v>15674350</v>
      </c>
      <c r="H9" s="26">
        <v>0.29299999999999998</v>
      </c>
      <c r="I9" s="27">
        <v>2.3E-2</v>
      </c>
      <c r="J9" s="26"/>
      <c r="K9" s="37">
        <v>0.23799999999999999</v>
      </c>
      <c r="L9" s="38">
        <v>3.2000000000000001E-2</v>
      </c>
      <c r="N9" s="30">
        <v>14231381.98</v>
      </c>
      <c r="O9" s="31">
        <v>2827958.49</v>
      </c>
      <c r="P9" s="31">
        <v>23024714.670000002</v>
      </c>
      <c r="Q9" s="32">
        <v>1995792.32</v>
      </c>
      <c r="R9" s="31"/>
      <c r="S9" s="33">
        <f t="shared" si="2"/>
        <v>21061819.455225609</v>
      </c>
      <c r="T9" s="34">
        <f t="shared" si="3"/>
        <v>1874588.1552361257</v>
      </c>
      <c r="U9" s="35">
        <f t="shared" si="4"/>
        <v>8043686</v>
      </c>
      <c r="V9" s="36">
        <f t="shared" si="5"/>
        <v>-781629</v>
      </c>
    </row>
    <row r="10" spans="1:22" x14ac:dyDescent="0.25">
      <c r="A10" s="21" t="s">
        <v>17</v>
      </c>
      <c r="B10" s="55">
        <v>43831</v>
      </c>
      <c r="C10" s="56">
        <v>44196</v>
      </c>
      <c r="D10" s="22"/>
      <c r="E10" s="23">
        <v>10238882</v>
      </c>
      <c r="F10" s="24">
        <v>479002</v>
      </c>
      <c r="G10" s="25">
        <v>10717884</v>
      </c>
      <c r="H10" s="26">
        <v>0.374</v>
      </c>
      <c r="I10" s="27">
        <v>4.1000000000000002E-2</v>
      </c>
      <c r="J10" s="26"/>
      <c r="K10" s="37">
        <v>0.28199999999999997</v>
      </c>
      <c r="L10" s="38">
        <v>1.7000000000000001E-2</v>
      </c>
      <c r="N10" s="30">
        <v>10103729.83</v>
      </c>
      <c r="O10" s="31">
        <v>471897.88</v>
      </c>
      <c r="P10" s="31">
        <v>23196910.870000001</v>
      </c>
      <c r="Q10" s="32">
        <v>3324348.43</v>
      </c>
      <c r="R10" s="31"/>
      <c r="S10" s="33">
        <f t="shared" si="2"/>
        <v>23507203.494023684</v>
      </c>
      <c r="T10" s="34">
        <f t="shared" si="3"/>
        <v>3374394.3640239709</v>
      </c>
      <c r="U10" s="35">
        <f t="shared" si="4"/>
        <v>13268321</v>
      </c>
      <c r="V10" s="36">
        <f t="shared" si="5"/>
        <v>2895392</v>
      </c>
    </row>
    <row r="11" spans="1:22" x14ac:dyDescent="0.25">
      <c r="A11" s="21" t="s">
        <v>18</v>
      </c>
      <c r="B11" s="55">
        <v>44013</v>
      </c>
      <c r="C11" s="56">
        <v>44377</v>
      </c>
      <c r="D11" s="22"/>
      <c r="E11" s="23">
        <v>2602702</v>
      </c>
      <c r="F11" s="24">
        <v>191176</v>
      </c>
      <c r="G11" s="25">
        <v>2793878</v>
      </c>
      <c r="H11" s="26">
        <v>0.13800000000000001</v>
      </c>
      <c r="I11" s="27">
        <v>1.2E-2</v>
      </c>
      <c r="J11" s="26"/>
      <c r="K11" s="37">
        <v>0.19400000000000001</v>
      </c>
      <c r="L11" s="38">
        <v>1.4E-2</v>
      </c>
      <c r="N11" s="30">
        <v>2587805.5</v>
      </c>
      <c r="O11" s="31">
        <v>190189.46</v>
      </c>
      <c r="P11" s="31">
        <v>1215204.73</v>
      </c>
      <c r="Q11" s="32">
        <v>130003.92</v>
      </c>
      <c r="R11" s="31"/>
      <c r="S11" s="33">
        <f t="shared" si="2"/>
        <v>1222199.9610018835</v>
      </c>
      <c r="T11" s="34">
        <f t="shared" si="3"/>
        <v>130678.26897410615</v>
      </c>
      <c r="U11" s="35">
        <f t="shared" si="4"/>
        <v>-1380502</v>
      </c>
      <c r="V11" s="36">
        <f t="shared" si="5"/>
        <v>-60498</v>
      </c>
    </row>
    <row r="12" spans="1:22" x14ac:dyDescent="0.25">
      <c r="A12" s="21" t="s">
        <v>29</v>
      </c>
      <c r="B12" s="55">
        <v>43831</v>
      </c>
      <c r="C12" s="56">
        <v>44196</v>
      </c>
      <c r="D12" s="22"/>
      <c r="E12" s="23">
        <v>3402018</v>
      </c>
      <c r="F12" s="24">
        <v>30565</v>
      </c>
      <c r="G12" s="25">
        <v>3432583</v>
      </c>
      <c r="H12" s="26">
        <v>0.436</v>
      </c>
      <c r="I12" s="27">
        <v>1.6E-2</v>
      </c>
      <c r="J12" s="26"/>
      <c r="K12" s="37">
        <v>0.34399999999999997</v>
      </c>
      <c r="L12" s="38">
        <v>1.0999999999999999E-2</v>
      </c>
      <c r="N12" s="30">
        <v>3402017.65</v>
      </c>
      <c r="O12" s="31">
        <v>30564.63</v>
      </c>
      <c r="P12" s="31">
        <v>7107828.1600000001</v>
      </c>
      <c r="Q12" s="32">
        <v>99793.74</v>
      </c>
      <c r="R12" s="31"/>
      <c r="S12" s="33">
        <f t="shared" si="2"/>
        <v>7107828.8912542472</v>
      </c>
      <c r="T12" s="34">
        <f t="shared" si="3"/>
        <v>99794.948052700129</v>
      </c>
      <c r="U12" s="35">
        <f t="shared" si="4"/>
        <v>3705811</v>
      </c>
      <c r="V12" s="36">
        <f t="shared" si="5"/>
        <v>69230</v>
      </c>
    </row>
    <row r="13" spans="1:22" x14ac:dyDescent="0.25">
      <c r="A13" s="21" t="s">
        <v>30</v>
      </c>
      <c r="B13" s="55">
        <v>43831</v>
      </c>
      <c r="C13" s="56">
        <v>44196</v>
      </c>
      <c r="D13" s="22"/>
      <c r="E13" s="23">
        <v>3086058</v>
      </c>
      <c r="F13" s="24">
        <v>35013</v>
      </c>
      <c r="G13" s="25">
        <v>3121071</v>
      </c>
      <c r="H13" s="26">
        <v>0.41099999999999998</v>
      </c>
      <c r="I13" s="27">
        <v>1.2999999999999999E-2</v>
      </c>
      <c r="J13" s="26"/>
      <c r="K13" s="37">
        <v>0.33200000000000002</v>
      </c>
      <c r="L13" s="38">
        <v>0.01</v>
      </c>
      <c r="N13" s="30">
        <v>3083095.54</v>
      </c>
      <c r="O13" s="31">
        <v>35012.15</v>
      </c>
      <c r="P13" s="31">
        <v>5394147.8099999996</v>
      </c>
      <c r="Q13" s="32">
        <v>74998.36</v>
      </c>
      <c r="R13" s="31"/>
      <c r="S13" s="33">
        <f t="shared" si="2"/>
        <v>5399330.8952835687</v>
      </c>
      <c r="T13" s="34">
        <f t="shared" si="3"/>
        <v>75000.180756680187</v>
      </c>
      <c r="U13" s="35">
        <f t="shared" si="4"/>
        <v>2313273</v>
      </c>
      <c r="V13" s="36">
        <f t="shared" si="5"/>
        <v>39987</v>
      </c>
    </row>
    <row r="14" spans="1:22" x14ac:dyDescent="0.25">
      <c r="A14" s="21" t="s">
        <v>31</v>
      </c>
      <c r="B14" s="55">
        <v>44013</v>
      </c>
      <c r="C14" s="56">
        <v>44222</v>
      </c>
      <c r="D14" s="22"/>
      <c r="E14" s="23">
        <v>1002927</v>
      </c>
      <c r="F14" s="24">
        <v>22989</v>
      </c>
      <c r="G14" s="25">
        <v>1025916</v>
      </c>
      <c r="H14" s="26">
        <v>0.224</v>
      </c>
      <c r="I14" s="27">
        <v>4.0000000000000001E-3</v>
      </c>
      <c r="J14" s="26"/>
      <c r="K14" s="37">
        <v>0.16800000000000001</v>
      </c>
      <c r="L14" s="38">
        <v>8.0000000000000002E-3</v>
      </c>
      <c r="N14" s="30">
        <v>1120911.6000000001</v>
      </c>
      <c r="O14" s="31">
        <v>25380.29</v>
      </c>
      <c r="P14" s="31">
        <v>2451444.7000000002</v>
      </c>
      <c r="Q14" s="32">
        <v>4049.04</v>
      </c>
      <c r="R14" s="31"/>
      <c r="S14" s="33">
        <f t="shared" si="2"/>
        <v>2193411.2187231355</v>
      </c>
      <c r="T14" s="34">
        <f t="shared" si="3"/>
        <v>3667.545979971072</v>
      </c>
      <c r="U14" s="35">
        <f t="shared" si="4"/>
        <v>1190484</v>
      </c>
      <c r="V14" s="36">
        <f t="shared" si="5"/>
        <v>-19321</v>
      </c>
    </row>
    <row r="15" spans="1:22" x14ac:dyDescent="0.25">
      <c r="A15" s="21" t="s">
        <v>32</v>
      </c>
      <c r="B15" s="55">
        <v>43831</v>
      </c>
      <c r="C15" s="56">
        <v>44196</v>
      </c>
      <c r="D15" s="22"/>
      <c r="E15" s="23">
        <v>1162798</v>
      </c>
      <c r="F15" s="24">
        <v>225659</v>
      </c>
      <c r="G15" s="25">
        <v>1388457</v>
      </c>
      <c r="H15" s="26">
        <v>0.28299999999999997</v>
      </c>
      <c r="I15" s="27">
        <v>2.7E-2</v>
      </c>
      <c r="J15" s="26"/>
      <c r="K15" s="37">
        <v>0.22800000000000001</v>
      </c>
      <c r="L15" s="38">
        <v>2.8000000000000001E-2</v>
      </c>
      <c r="N15" s="30">
        <v>1162793.46</v>
      </c>
      <c r="O15" s="31">
        <v>225658.05</v>
      </c>
      <c r="P15" s="31">
        <v>2262340.67</v>
      </c>
      <c r="Q15" s="32">
        <v>289372.84000000003</v>
      </c>
      <c r="R15" s="31"/>
      <c r="S15" s="33">
        <f t="shared" si="2"/>
        <v>2262349.5030619283</v>
      </c>
      <c r="T15" s="34">
        <f t="shared" si="3"/>
        <v>289374.05823350867</v>
      </c>
      <c r="U15" s="35">
        <f t="shared" si="4"/>
        <v>1099552</v>
      </c>
      <c r="V15" s="36">
        <f t="shared" si="5"/>
        <v>63715</v>
      </c>
    </row>
    <row r="16" spans="1:22" x14ac:dyDescent="0.25">
      <c r="A16" s="21" t="s">
        <v>33</v>
      </c>
      <c r="B16" s="55">
        <v>44013</v>
      </c>
      <c r="C16" s="56">
        <v>44377</v>
      </c>
      <c r="D16" s="22"/>
      <c r="E16" s="23">
        <v>4836053</v>
      </c>
      <c r="F16" s="24">
        <v>438672</v>
      </c>
      <c r="G16" s="25">
        <v>5274725</v>
      </c>
      <c r="H16" s="26">
        <v>0.22600000000000001</v>
      </c>
      <c r="I16" s="27">
        <v>1.4999999999999999E-2</v>
      </c>
      <c r="J16" s="26"/>
      <c r="K16" s="37">
        <v>0.188</v>
      </c>
      <c r="L16" s="38">
        <v>1.4E-2</v>
      </c>
      <c r="N16" s="30">
        <v>4810816.62</v>
      </c>
      <c r="O16" s="31">
        <v>436697.1</v>
      </c>
      <c r="P16" s="31">
        <v>8828111.3499999996</v>
      </c>
      <c r="Q16" s="32">
        <v>612231.44999999995</v>
      </c>
      <c r="R16" s="31"/>
      <c r="S16" s="33">
        <f t="shared" si="2"/>
        <v>8874421.4861595668</v>
      </c>
      <c r="T16" s="34">
        <f t="shared" si="3"/>
        <v>615000.17892127065</v>
      </c>
      <c r="U16" s="35">
        <f t="shared" si="4"/>
        <v>4038368</v>
      </c>
      <c r="V16" s="36">
        <f t="shared" si="5"/>
        <v>176328</v>
      </c>
    </row>
    <row r="17" spans="1:22" x14ac:dyDescent="0.25">
      <c r="A17" s="21" t="s">
        <v>34</v>
      </c>
      <c r="B17" s="55">
        <v>43831</v>
      </c>
      <c r="C17" s="56">
        <v>44196</v>
      </c>
      <c r="D17" s="22"/>
      <c r="E17" s="23">
        <v>1704246</v>
      </c>
      <c r="F17" s="24">
        <v>213546</v>
      </c>
      <c r="G17" s="25">
        <v>1917792</v>
      </c>
      <c r="H17" s="26">
        <v>0.27600000000000002</v>
      </c>
      <c r="I17" s="27">
        <v>0.02</v>
      </c>
      <c r="J17" s="26"/>
      <c r="K17" s="37">
        <v>0.22700000000000001</v>
      </c>
      <c r="L17" s="38">
        <v>2.1000000000000001E-2</v>
      </c>
      <c r="N17" s="30">
        <v>1855667.91</v>
      </c>
      <c r="O17" s="31">
        <v>231761.34</v>
      </c>
      <c r="P17" s="31">
        <v>3822834.79</v>
      </c>
      <c r="Q17" s="32">
        <v>268047.46000000002</v>
      </c>
      <c r="R17" s="31"/>
      <c r="S17" s="33">
        <f t="shared" si="2"/>
        <v>3510892.6895860052</v>
      </c>
      <c r="T17" s="34">
        <f t="shared" si="3"/>
        <v>246980.20339872042</v>
      </c>
      <c r="U17" s="35">
        <f t="shared" si="4"/>
        <v>1806647</v>
      </c>
      <c r="V17" s="36">
        <f t="shared" si="5"/>
        <v>33434</v>
      </c>
    </row>
    <row r="18" spans="1:22" x14ac:dyDescent="0.25">
      <c r="A18" s="21" t="s">
        <v>35</v>
      </c>
      <c r="B18" s="55">
        <v>43831</v>
      </c>
      <c r="C18" s="56">
        <v>44196</v>
      </c>
      <c r="D18" s="22"/>
      <c r="E18" s="23">
        <v>1745907</v>
      </c>
      <c r="F18" s="24">
        <v>85371</v>
      </c>
      <c r="G18" s="25">
        <v>1831278</v>
      </c>
      <c r="H18" s="26">
        <v>0.46899999999999997</v>
      </c>
      <c r="I18" s="27">
        <v>1.6E-2</v>
      </c>
      <c r="J18" s="26"/>
      <c r="K18" s="37">
        <v>0.373</v>
      </c>
      <c r="L18" s="38">
        <v>2.1000000000000001E-2</v>
      </c>
      <c r="N18" s="30">
        <v>1745906.28</v>
      </c>
      <c r="O18" s="31">
        <v>85370.9</v>
      </c>
      <c r="P18" s="31">
        <v>2967100.3</v>
      </c>
      <c r="Q18" s="32">
        <v>54300</v>
      </c>
      <c r="R18" s="31"/>
      <c r="S18" s="33">
        <f t="shared" si="2"/>
        <v>2967101.5236121947</v>
      </c>
      <c r="T18" s="34">
        <f t="shared" si="3"/>
        <v>54300.063604811483</v>
      </c>
      <c r="U18" s="35">
        <f t="shared" si="4"/>
        <v>1221195</v>
      </c>
      <c r="V18" s="36">
        <f t="shared" si="5"/>
        <v>-31071</v>
      </c>
    </row>
    <row r="19" spans="1:22" x14ac:dyDescent="0.25">
      <c r="A19" s="21" t="s">
        <v>36</v>
      </c>
      <c r="B19" s="55">
        <v>43831</v>
      </c>
      <c r="C19" s="56">
        <v>44196</v>
      </c>
      <c r="D19" s="22"/>
      <c r="E19" s="23">
        <v>3396801</v>
      </c>
      <c r="F19" s="24">
        <v>90237</v>
      </c>
      <c r="G19" s="25">
        <v>3487038</v>
      </c>
      <c r="H19" s="26">
        <v>0.372</v>
      </c>
      <c r="I19" s="27">
        <v>1.0999999999999999E-2</v>
      </c>
      <c r="J19" s="26"/>
      <c r="K19" s="37">
        <v>0.3</v>
      </c>
      <c r="L19" s="38">
        <v>1.2999999999999999E-2</v>
      </c>
      <c r="N19" s="30">
        <v>3407720.13</v>
      </c>
      <c r="O19" s="31">
        <v>90237.01</v>
      </c>
      <c r="P19" s="31">
        <v>5926290.71</v>
      </c>
      <c r="Q19" s="32">
        <v>89831.51</v>
      </c>
      <c r="R19" s="31"/>
      <c r="S19" s="33">
        <f t="shared" si="2"/>
        <v>5907301.4925139137</v>
      </c>
      <c r="T19" s="34">
        <f t="shared" si="3"/>
        <v>89831.500044937216</v>
      </c>
      <c r="U19" s="35">
        <f t="shared" si="4"/>
        <v>2510500</v>
      </c>
      <c r="V19" s="36">
        <f t="shared" si="5"/>
        <v>-405</v>
      </c>
    </row>
    <row r="20" spans="1:22" x14ac:dyDescent="0.25">
      <c r="A20" s="21" t="s">
        <v>37</v>
      </c>
      <c r="B20" s="55">
        <v>43831</v>
      </c>
      <c r="C20" s="56">
        <v>44196</v>
      </c>
      <c r="D20" s="22"/>
      <c r="E20" s="23">
        <v>599879</v>
      </c>
      <c r="F20" s="24">
        <v>7878</v>
      </c>
      <c r="G20" s="25">
        <v>607757</v>
      </c>
      <c r="H20" s="26">
        <v>0.377</v>
      </c>
      <c r="I20" s="27">
        <v>7.0000000000000001E-3</v>
      </c>
      <c r="J20" s="26"/>
      <c r="K20" s="37">
        <v>0.31</v>
      </c>
      <c r="L20" s="38">
        <v>8.9999999999999993E-3</v>
      </c>
      <c r="N20" s="30">
        <v>599878.38</v>
      </c>
      <c r="O20" s="31">
        <v>7878.48</v>
      </c>
      <c r="P20" s="31">
        <v>970983.53</v>
      </c>
      <c r="Q20" s="32">
        <v>4856.2700000000004</v>
      </c>
      <c r="R20" s="31"/>
      <c r="S20" s="33">
        <f t="shared" si="2"/>
        <v>970984.53355306783</v>
      </c>
      <c r="T20" s="34">
        <f t="shared" si="3"/>
        <v>4855.9741295275235</v>
      </c>
      <c r="U20" s="35">
        <f t="shared" si="4"/>
        <v>371106</v>
      </c>
      <c r="V20" s="36">
        <f t="shared" si="5"/>
        <v>-3022</v>
      </c>
    </row>
    <row r="21" spans="1:22" x14ac:dyDescent="0.25">
      <c r="A21" s="21" t="s">
        <v>38</v>
      </c>
      <c r="B21" s="55">
        <v>43831</v>
      </c>
      <c r="C21" s="56">
        <v>44196</v>
      </c>
      <c r="D21" s="22"/>
      <c r="E21" s="23">
        <v>680683</v>
      </c>
      <c r="F21" s="24">
        <v>4365</v>
      </c>
      <c r="G21" s="25">
        <v>685048</v>
      </c>
      <c r="H21" s="26">
        <v>0.44400000000000001</v>
      </c>
      <c r="I21" s="27">
        <v>0.01</v>
      </c>
      <c r="J21" s="26"/>
      <c r="K21" s="37">
        <v>0.36399999999999999</v>
      </c>
      <c r="L21" s="38">
        <v>8.9999999999999993E-3</v>
      </c>
      <c r="N21" s="30">
        <v>685119.88</v>
      </c>
      <c r="O21" s="31">
        <v>4364.63</v>
      </c>
      <c r="P21" s="31">
        <v>1210534.03</v>
      </c>
      <c r="Q21" s="32">
        <v>5870.18</v>
      </c>
      <c r="R21" s="31"/>
      <c r="S21" s="33">
        <f t="shared" si="2"/>
        <v>1202694.5344842279</v>
      </c>
      <c r="T21" s="34">
        <f t="shared" si="3"/>
        <v>5870.6776290315565</v>
      </c>
      <c r="U21" s="35">
        <f t="shared" si="4"/>
        <v>522012</v>
      </c>
      <c r="V21" s="36">
        <f t="shared" si="5"/>
        <v>1506</v>
      </c>
    </row>
    <row r="22" spans="1:22" x14ac:dyDescent="0.25">
      <c r="A22" s="21" t="s">
        <v>39</v>
      </c>
      <c r="B22" s="55">
        <v>43831</v>
      </c>
      <c r="C22" s="56">
        <v>44196</v>
      </c>
      <c r="D22" s="22"/>
      <c r="E22" s="23">
        <v>558654</v>
      </c>
      <c r="F22" s="24">
        <v>8259</v>
      </c>
      <c r="G22" s="25">
        <v>566913</v>
      </c>
      <c r="H22" s="26">
        <v>0.44900000000000001</v>
      </c>
      <c r="I22" s="27">
        <v>1.2E-2</v>
      </c>
      <c r="J22" s="26"/>
      <c r="K22" s="37">
        <v>0.371</v>
      </c>
      <c r="L22" s="38">
        <v>1.2999999999999999E-2</v>
      </c>
      <c r="N22" s="30">
        <v>565067.54</v>
      </c>
      <c r="O22" s="31">
        <v>8258.58</v>
      </c>
      <c r="P22" s="31">
        <v>1000188.23</v>
      </c>
      <c r="Q22" s="32">
        <v>8081.9</v>
      </c>
      <c r="R22" s="31"/>
      <c r="S22" s="33">
        <f t="shared" si="2"/>
        <v>988836.05213355552</v>
      </c>
      <c r="T22" s="34">
        <f t="shared" si="3"/>
        <v>8082.3110147265024</v>
      </c>
      <c r="U22" s="35">
        <f t="shared" si="4"/>
        <v>430182</v>
      </c>
      <c r="V22" s="36">
        <f t="shared" si="5"/>
        <v>-177</v>
      </c>
    </row>
    <row r="23" spans="1:22" x14ac:dyDescent="0.25">
      <c r="A23" s="21" t="s">
        <v>40</v>
      </c>
      <c r="B23" s="55">
        <v>43831</v>
      </c>
      <c r="C23" s="56">
        <v>44196</v>
      </c>
      <c r="D23" s="22"/>
      <c r="E23" s="23">
        <v>1275172</v>
      </c>
      <c r="F23" s="24">
        <v>26050</v>
      </c>
      <c r="G23" s="25">
        <v>1301222</v>
      </c>
      <c r="H23" s="26">
        <v>0.41</v>
      </c>
      <c r="I23" s="27">
        <v>1.2999999999999999E-2</v>
      </c>
      <c r="J23" s="26"/>
      <c r="K23" s="37">
        <v>0.34100000000000003</v>
      </c>
      <c r="L23" s="38">
        <v>1.4999999999999999E-2</v>
      </c>
      <c r="N23" s="30">
        <v>1275171.74</v>
      </c>
      <c r="O23" s="31">
        <v>26049.84</v>
      </c>
      <c r="P23" s="31">
        <v>1890595.19</v>
      </c>
      <c r="Q23" s="32">
        <v>16530.03</v>
      </c>
      <c r="R23" s="31"/>
      <c r="S23" s="33">
        <f t="shared" si="2"/>
        <v>1890595.5754812134</v>
      </c>
      <c r="T23" s="34">
        <f t="shared" si="3"/>
        <v>16530.131528638947</v>
      </c>
      <c r="U23" s="35">
        <f t="shared" si="4"/>
        <v>615424</v>
      </c>
      <c r="V23" s="36">
        <f t="shared" si="5"/>
        <v>-9520</v>
      </c>
    </row>
    <row r="24" spans="1:22" x14ac:dyDescent="0.25">
      <c r="A24" s="21" t="s">
        <v>41</v>
      </c>
      <c r="B24" s="55">
        <v>43831</v>
      </c>
      <c r="C24" s="56">
        <v>44196</v>
      </c>
      <c r="D24" s="22"/>
      <c r="E24" s="23">
        <v>965880</v>
      </c>
      <c r="F24" s="24">
        <v>15052</v>
      </c>
      <c r="G24" s="25">
        <v>980932</v>
      </c>
      <c r="H24" s="26">
        <v>0.378</v>
      </c>
      <c r="I24" s="27">
        <v>1.0999999999999999E-2</v>
      </c>
      <c r="J24" s="26"/>
      <c r="K24" s="37">
        <v>0.311</v>
      </c>
      <c r="L24" s="38">
        <v>0.01</v>
      </c>
      <c r="N24" s="30">
        <v>965879.95</v>
      </c>
      <c r="O24" s="31">
        <v>15052.1</v>
      </c>
      <c r="P24" s="31">
        <v>1536657.77</v>
      </c>
      <c r="Q24" s="32">
        <v>20766.240000000002</v>
      </c>
      <c r="R24" s="31"/>
      <c r="S24" s="33">
        <f t="shared" si="2"/>
        <v>1536657.8495470374</v>
      </c>
      <c r="T24" s="34">
        <f t="shared" si="3"/>
        <v>20766.10203758944</v>
      </c>
      <c r="U24" s="35">
        <f t="shared" si="4"/>
        <v>570778</v>
      </c>
      <c r="V24" s="36">
        <f t="shared" si="5"/>
        <v>5714</v>
      </c>
    </row>
    <row r="25" spans="1:22" x14ac:dyDescent="0.25">
      <c r="A25" s="21" t="s">
        <v>42</v>
      </c>
      <c r="B25" s="55">
        <v>43739</v>
      </c>
      <c r="C25" s="56">
        <v>44104</v>
      </c>
      <c r="D25" s="22"/>
      <c r="E25" s="23">
        <v>27910057</v>
      </c>
      <c r="F25" s="24">
        <v>418822</v>
      </c>
      <c r="G25" s="25">
        <v>28328879</v>
      </c>
      <c r="H25" s="26">
        <v>0.34100000000000003</v>
      </c>
      <c r="I25" s="27">
        <v>1.0999999999999999E-2</v>
      </c>
      <c r="J25" s="26"/>
      <c r="K25" s="37">
        <v>0.28000000000000003</v>
      </c>
      <c r="L25" s="38">
        <v>8.9999999999999993E-3</v>
      </c>
      <c r="N25" s="30">
        <v>30868564.210000001</v>
      </c>
      <c r="O25" s="31">
        <v>478120.45</v>
      </c>
      <c r="P25" s="31">
        <v>50698729.75</v>
      </c>
      <c r="Q25" s="32">
        <v>812683.4</v>
      </c>
      <c r="R25" s="31"/>
      <c r="S25" s="33">
        <f t="shared" si="2"/>
        <v>45839658.350280479</v>
      </c>
      <c r="T25" s="34">
        <f t="shared" si="3"/>
        <v>711891.08718273824</v>
      </c>
      <c r="U25" s="35">
        <f t="shared" si="4"/>
        <v>17929601</v>
      </c>
      <c r="V25" s="36">
        <f t="shared" si="5"/>
        <v>293069</v>
      </c>
    </row>
    <row r="26" spans="1:22" x14ac:dyDescent="0.25">
      <c r="A26" s="21" t="s">
        <v>43</v>
      </c>
      <c r="B26" s="55">
        <v>43739</v>
      </c>
      <c r="C26" s="56">
        <v>44104</v>
      </c>
      <c r="D26" s="22"/>
      <c r="E26" s="23">
        <v>3599779</v>
      </c>
      <c r="F26" s="24">
        <v>89397</v>
      </c>
      <c r="G26" s="25">
        <v>3689176</v>
      </c>
      <c r="H26" s="26">
        <v>0.35299999999999998</v>
      </c>
      <c r="I26" s="27">
        <v>1.4999999999999999E-2</v>
      </c>
      <c r="J26" s="26"/>
      <c r="K26" s="37">
        <v>0.442</v>
      </c>
      <c r="L26" s="38">
        <v>1.9E-2</v>
      </c>
      <c r="N26" s="30">
        <v>3804349.92</v>
      </c>
      <c r="O26" s="31">
        <v>93839.46</v>
      </c>
      <c r="P26" s="31">
        <v>1777760.3</v>
      </c>
      <c r="Q26" s="32">
        <v>37014.730000000003</v>
      </c>
      <c r="R26" s="31"/>
      <c r="S26" s="33">
        <f t="shared" si="2"/>
        <v>1682164.9768151978</v>
      </c>
      <c r="T26" s="34">
        <f t="shared" si="3"/>
        <v>35262.413251418962</v>
      </c>
      <c r="U26" s="35">
        <f t="shared" si="4"/>
        <v>-1917614</v>
      </c>
      <c r="V26" s="36">
        <f t="shared" si="5"/>
        <v>-54135</v>
      </c>
    </row>
    <row r="27" spans="1:22" x14ac:dyDescent="0.25">
      <c r="A27" s="21" t="s">
        <v>44</v>
      </c>
      <c r="B27" s="55">
        <v>43831</v>
      </c>
      <c r="C27" s="56">
        <v>44196</v>
      </c>
      <c r="D27" s="22"/>
      <c r="E27" s="23">
        <v>1538453</v>
      </c>
      <c r="F27" s="24">
        <v>128228</v>
      </c>
      <c r="G27" s="25">
        <v>1666681</v>
      </c>
      <c r="H27" s="26">
        <v>0.36899999999999999</v>
      </c>
      <c r="I27" s="27">
        <v>2.5999999999999999E-2</v>
      </c>
      <c r="J27" s="26"/>
      <c r="K27" s="37">
        <v>0.29799999999999999</v>
      </c>
      <c r="L27" s="38">
        <v>2.3E-2</v>
      </c>
      <c r="N27" s="30">
        <v>1538453.02</v>
      </c>
      <c r="O27" s="31">
        <v>128228.28</v>
      </c>
      <c r="P27" s="31">
        <v>3531142.8</v>
      </c>
      <c r="Q27" s="32">
        <v>230078.5</v>
      </c>
      <c r="R27" s="31"/>
      <c r="S27" s="33">
        <f t="shared" si="2"/>
        <v>3531142.7540948894</v>
      </c>
      <c r="T27" s="34">
        <f t="shared" si="3"/>
        <v>230077.99759928155</v>
      </c>
      <c r="U27" s="35">
        <f t="shared" si="4"/>
        <v>1992690</v>
      </c>
      <c r="V27" s="36">
        <f t="shared" si="5"/>
        <v>101850</v>
      </c>
    </row>
    <row r="28" spans="1:22" x14ac:dyDescent="0.25">
      <c r="A28" s="21" t="s">
        <v>45</v>
      </c>
      <c r="B28" s="55">
        <v>44013</v>
      </c>
      <c r="C28" s="56">
        <v>44377</v>
      </c>
      <c r="D28" s="22"/>
      <c r="E28" s="23">
        <v>2436316</v>
      </c>
      <c r="F28" s="24">
        <v>217245</v>
      </c>
      <c r="G28" s="25">
        <v>2653561</v>
      </c>
      <c r="H28" s="26">
        <v>0.18099999999999999</v>
      </c>
      <c r="I28" s="27">
        <v>0.01</v>
      </c>
      <c r="J28" s="26"/>
      <c r="K28" s="37">
        <v>0.25900000000000001</v>
      </c>
      <c r="L28" s="38">
        <v>0.02</v>
      </c>
      <c r="N28" s="30">
        <v>2436315.52</v>
      </c>
      <c r="O28" s="31">
        <v>217245.21</v>
      </c>
      <c r="P28" s="31">
        <v>753623.37</v>
      </c>
      <c r="Q28" s="32">
        <v>31986.22</v>
      </c>
      <c r="R28" s="31"/>
      <c r="S28" s="33">
        <f t="shared" si="2"/>
        <v>753623.51847798435</v>
      </c>
      <c r="T28" s="34">
        <f t="shared" si="3"/>
        <v>31986.189080532549</v>
      </c>
      <c r="U28" s="35">
        <f t="shared" si="4"/>
        <v>-1682692</v>
      </c>
      <c r="V28" s="36">
        <f t="shared" si="5"/>
        <v>-185259</v>
      </c>
    </row>
    <row r="29" spans="1:22" x14ac:dyDescent="0.25">
      <c r="A29" s="21" t="s">
        <v>46</v>
      </c>
      <c r="B29" s="55">
        <v>43739</v>
      </c>
      <c r="C29" s="56">
        <v>44104</v>
      </c>
      <c r="D29" s="22"/>
      <c r="E29" s="23">
        <v>1095422</v>
      </c>
      <c r="F29" s="24">
        <v>314308</v>
      </c>
      <c r="G29" s="25">
        <v>1409730</v>
      </c>
      <c r="H29" s="26">
        <v>0.318</v>
      </c>
      <c r="I29" s="27">
        <v>4.1000000000000002E-2</v>
      </c>
      <c r="J29" s="26"/>
      <c r="K29" s="37">
        <v>0.40699999999999997</v>
      </c>
      <c r="L29" s="38">
        <v>7.8E-2</v>
      </c>
      <c r="N29" s="30">
        <v>1095422.19</v>
      </c>
      <c r="O29" s="31">
        <v>314308.07</v>
      </c>
      <c r="P29" s="31">
        <v>497629.89</v>
      </c>
      <c r="Q29" s="32">
        <v>90538.33</v>
      </c>
      <c r="R29" s="31"/>
      <c r="S29" s="33">
        <f t="shared" si="2"/>
        <v>497629.80368654034</v>
      </c>
      <c r="T29" s="34">
        <f t="shared" si="3"/>
        <v>90538.309836078988</v>
      </c>
      <c r="U29" s="35">
        <f t="shared" si="4"/>
        <v>-597792</v>
      </c>
      <c r="V29" s="36">
        <f t="shared" si="5"/>
        <v>-223770</v>
      </c>
    </row>
    <row r="30" spans="1:22" x14ac:dyDescent="0.25">
      <c r="A30" s="21" t="s">
        <v>47</v>
      </c>
      <c r="B30" s="55">
        <v>43831</v>
      </c>
      <c r="C30" s="56">
        <v>44196</v>
      </c>
      <c r="D30" s="22"/>
      <c r="E30" s="23">
        <v>988023</v>
      </c>
      <c r="F30" s="24">
        <v>175524</v>
      </c>
      <c r="G30" s="25">
        <v>1163547</v>
      </c>
      <c r="H30" s="26">
        <v>0.252</v>
      </c>
      <c r="I30" s="27">
        <v>2.7E-2</v>
      </c>
      <c r="J30" s="26"/>
      <c r="K30" s="37">
        <v>0.20499999999999999</v>
      </c>
      <c r="L30" s="38">
        <v>2.4E-2</v>
      </c>
      <c r="N30" s="30">
        <v>1205865.69</v>
      </c>
      <c r="O30" s="31">
        <v>210409.95</v>
      </c>
      <c r="P30" s="31">
        <v>2296902.88</v>
      </c>
      <c r="Q30" s="32">
        <v>314419.74</v>
      </c>
      <c r="R30" s="31"/>
      <c r="S30" s="33">
        <f t="shared" si="2"/>
        <v>1881961.5592564377</v>
      </c>
      <c r="T30" s="34">
        <f t="shared" si="3"/>
        <v>262288.9765610419</v>
      </c>
      <c r="U30" s="35">
        <f t="shared" si="4"/>
        <v>893939</v>
      </c>
      <c r="V30" s="36">
        <f t="shared" si="5"/>
        <v>86765</v>
      </c>
    </row>
    <row r="31" spans="1:22" x14ac:dyDescent="0.25">
      <c r="A31" s="21" t="s">
        <v>48</v>
      </c>
      <c r="B31" s="55">
        <v>43831</v>
      </c>
      <c r="C31" s="56">
        <v>44196</v>
      </c>
      <c r="D31" s="22"/>
      <c r="E31" s="23">
        <v>1741734</v>
      </c>
      <c r="F31" s="24">
        <v>255285</v>
      </c>
      <c r="G31" s="25">
        <v>1997019</v>
      </c>
      <c r="H31" s="26">
        <v>0.221</v>
      </c>
      <c r="I31" s="27">
        <v>5.0000000000000001E-3</v>
      </c>
      <c r="J31" s="26"/>
      <c r="K31" s="37">
        <v>0.18099999999999999</v>
      </c>
      <c r="L31" s="38">
        <v>1.7999999999999999E-2</v>
      </c>
      <c r="N31" s="30">
        <v>1980620.04</v>
      </c>
      <c r="O31" s="31">
        <v>287615.35999999999</v>
      </c>
      <c r="P31" s="31">
        <v>3757302.58</v>
      </c>
      <c r="Q31" s="32">
        <v>9205.2999999999993</v>
      </c>
      <c r="R31" s="31"/>
      <c r="S31" s="33">
        <f t="shared" si="2"/>
        <v>3304127.7578276549</v>
      </c>
      <c r="T31" s="34">
        <f t="shared" si="3"/>
        <v>8170.5476734622243</v>
      </c>
      <c r="U31" s="35">
        <f t="shared" si="4"/>
        <v>1562394</v>
      </c>
      <c r="V31" s="36">
        <f t="shared" si="5"/>
        <v>-247114</v>
      </c>
    </row>
    <row r="32" spans="1:22" x14ac:dyDescent="0.25">
      <c r="A32" s="21" t="s">
        <v>49</v>
      </c>
      <c r="B32" s="55">
        <v>43739</v>
      </c>
      <c r="C32" s="56">
        <v>44104</v>
      </c>
      <c r="D32" s="22"/>
      <c r="E32" s="23">
        <v>461135</v>
      </c>
      <c r="F32" s="24">
        <v>40387</v>
      </c>
      <c r="G32" s="25">
        <v>501522</v>
      </c>
      <c r="H32" s="26">
        <v>0.20499999999999999</v>
      </c>
      <c r="I32" s="27">
        <v>1.4E-2</v>
      </c>
      <c r="J32" s="26"/>
      <c r="K32" s="37">
        <v>0.16900000000000001</v>
      </c>
      <c r="L32" s="38">
        <v>1.4E-2</v>
      </c>
      <c r="N32" s="30">
        <v>480061.25</v>
      </c>
      <c r="O32" s="31">
        <v>41962.38</v>
      </c>
      <c r="P32" s="31">
        <v>875980.07</v>
      </c>
      <c r="Q32" s="32">
        <v>54349.65</v>
      </c>
      <c r="R32" s="31"/>
      <c r="S32" s="33">
        <f t="shared" si="2"/>
        <v>841444.85642082128</v>
      </c>
      <c r="T32" s="34">
        <f t="shared" si="3"/>
        <v>52309.218746648789</v>
      </c>
      <c r="U32" s="35">
        <f t="shared" si="4"/>
        <v>380310</v>
      </c>
      <c r="V32" s="36">
        <f t="shared" si="5"/>
        <v>11922</v>
      </c>
    </row>
    <row r="33" spans="1:22" x14ac:dyDescent="0.25">
      <c r="A33" s="21" t="s">
        <v>50</v>
      </c>
      <c r="B33" s="55">
        <v>44013</v>
      </c>
      <c r="C33" s="56">
        <v>44347</v>
      </c>
      <c r="D33" s="22"/>
      <c r="E33" s="23">
        <v>499510</v>
      </c>
      <c r="F33" s="24">
        <v>7220</v>
      </c>
      <c r="G33" s="25">
        <v>506730</v>
      </c>
      <c r="H33" s="26">
        <v>0.43099999999999999</v>
      </c>
      <c r="I33" s="27">
        <v>4.4999999999999998E-2</v>
      </c>
      <c r="J33" s="26"/>
      <c r="K33" s="37">
        <v>0.35799999999999998</v>
      </c>
      <c r="L33" s="38">
        <v>1.4E-2</v>
      </c>
      <c r="N33" s="30">
        <v>525943.24</v>
      </c>
      <c r="O33" s="31">
        <v>7219.73</v>
      </c>
      <c r="P33" s="31">
        <v>1077221.01</v>
      </c>
      <c r="Q33" s="32">
        <v>147722.89000000001</v>
      </c>
      <c r="R33" s="31"/>
      <c r="S33" s="33">
        <f t="shared" si="2"/>
        <v>1023081.2486630687</v>
      </c>
      <c r="T33" s="34">
        <f t="shared" si="3"/>
        <v>147728.41446979321</v>
      </c>
      <c r="U33" s="35">
        <f t="shared" si="4"/>
        <v>523571</v>
      </c>
      <c r="V33" s="36">
        <f t="shared" si="5"/>
        <v>140508</v>
      </c>
    </row>
    <row r="34" spans="1:22" x14ac:dyDescent="0.25">
      <c r="A34" s="21" t="s">
        <v>51</v>
      </c>
      <c r="B34" s="55">
        <v>43831</v>
      </c>
      <c r="C34" s="56">
        <v>44196</v>
      </c>
      <c r="D34" s="22"/>
      <c r="E34" s="23">
        <v>815737</v>
      </c>
      <c r="F34" s="24">
        <v>58558</v>
      </c>
      <c r="G34" s="25">
        <v>874295</v>
      </c>
      <c r="H34" s="26">
        <v>0.27800000000000002</v>
      </c>
      <c r="I34" s="27">
        <v>1.9E-2</v>
      </c>
      <c r="J34" s="26"/>
      <c r="K34" s="37">
        <v>0.223</v>
      </c>
      <c r="L34" s="38">
        <v>1.7000000000000001E-2</v>
      </c>
      <c r="N34" s="30">
        <v>965796.41</v>
      </c>
      <c r="O34" s="31">
        <v>69781.460000000006</v>
      </c>
      <c r="P34" s="31">
        <v>2007848.68</v>
      </c>
      <c r="Q34" s="32">
        <v>112128.69</v>
      </c>
      <c r="R34" s="31"/>
      <c r="S34" s="33">
        <f t="shared" si="2"/>
        <v>1695881.7010690277</v>
      </c>
      <c r="T34" s="34">
        <f t="shared" si="3"/>
        <v>94094.216845276664</v>
      </c>
      <c r="U34" s="35">
        <f t="shared" si="4"/>
        <v>880145</v>
      </c>
      <c r="V34" s="36">
        <f t="shared" si="5"/>
        <v>35536</v>
      </c>
    </row>
    <row r="35" spans="1:22" x14ac:dyDescent="0.25">
      <c r="A35" s="21" t="s">
        <v>52</v>
      </c>
      <c r="B35" s="55">
        <v>43831</v>
      </c>
      <c r="C35" s="56">
        <v>44196</v>
      </c>
      <c r="D35" s="22"/>
      <c r="E35" s="23">
        <v>874754</v>
      </c>
      <c r="F35" s="24">
        <v>76515</v>
      </c>
      <c r="G35" s="25">
        <v>951269</v>
      </c>
      <c r="H35" s="26">
        <v>0.32300000000000001</v>
      </c>
      <c r="I35" s="27">
        <v>2.5999999999999999E-2</v>
      </c>
      <c r="J35" s="26"/>
      <c r="K35" s="37">
        <v>0.26900000000000002</v>
      </c>
      <c r="L35" s="38">
        <v>2.1000000000000001E-2</v>
      </c>
      <c r="N35" s="30">
        <v>874754.04</v>
      </c>
      <c r="O35" s="31">
        <v>76514.75</v>
      </c>
      <c r="P35" s="31">
        <v>1401367.34</v>
      </c>
      <c r="Q35" s="32">
        <v>127241.67</v>
      </c>
      <c r="R35" s="31"/>
      <c r="S35" s="33">
        <f t="shared" si="2"/>
        <v>1401367.2759194802</v>
      </c>
      <c r="T35" s="34">
        <f t="shared" si="3"/>
        <v>127242.08574229151</v>
      </c>
      <c r="U35" s="35">
        <f t="shared" si="4"/>
        <v>526613</v>
      </c>
      <c r="V35" s="36">
        <f t="shared" si="5"/>
        <v>50727</v>
      </c>
    </row>
    <row r="36" spans="1:22" x14ac:dyDescent="0.25">
      <c r="A36" s="21" t="s">
        <v>53</v>
      </c>
      <c r="B36" s="55">
        <v>44075</v>
      </c>
      <c r="C36" s="56">
        <v>44439</v>
      </c>
      <c r="D36" s="22"/>
      <c r="E36" s="23">
        <v>6415153</v>
      </c>
      <c r="F36" s="24">
        <v>324382</v>
      </c>
      <c r="G36" s="25">
        <v>6739535</v>
      </c>
      <c r="H36" s="26">
        <v>0.158</v>
      </c>
      <c r="I36" s="27">
        <v>1.2E-2</v>
      </c>
      <c r="J36" s="26"/>
      <c r="K36" s="37">
        <v>0.20899999999999999</v>
      </c>
      <c r="L36" s="38">
        <v>1.2999999999999999E-2</v>
      </c>
      <c r="N36" s="30">
        <v>6421901.8499999996</v>
      </c>
      <c r="O36" s="31">
        <v>324767.26</v>
      </c>
      <c r="P36" s="31">
        <v>2160787.41</v>
      </c>
      <c r="Q36" s="32">
        <v>160988.79</v>
      </c>
      <c r="R36" s="31"/>
      <c r="S36" s="33">
        <f t="shared" si="2"/>
        <v>2158516.613832043</v>
      </c>
      <c r="T36" s="34">
        <f t="shared" si="3"/>
        <v>160797.81464972795</v>
      </c>
      <c r="U36" s="35">
        <f t="shared" si="4"/>
        <v>-4256636</v>
      </c>
      <c r="V36" s="36">
        <f t="shared" si="5"/>
        <v>-163584</v>
      </c>
    </row>
    <row r="37" spans="1:22" x14ac:dyDescent="0.25">
      <c r="A37" s="21" t="s">
        <v>54</v>
      </c>
      <c r="B37" s="55">
        <v>43739</v>
      </c>
      <c r="C37" s="56">
        <v>44104</v>
      </c>
      <c r="D37" s="22"/>
      <c r="E37" s="23">
        <v>3450496</v>
      </c>
      <c r="F37" s="24">
        <v>402218</v>
      </c>
      <c r="G37" s="25">
        <v>3852714</v>
      </c>
      <c r="H37" s="26">
        <v>0.51400000000000001</v>
      </c>
      <c r="I37" s="27">
        <v>3.2000000000000001E-2</v>
      </c>
      <c r="J37" s="26"/>
      <c r="K37" s="37">
        <v>0.42299999999999999</v>
      </c>
      <c r="L37" s="38">
        <v>3.6999999999999998E-2</v>
      </c>
      <c r="N37" s="30">
        <v>3821111.93</v>
      </c>
      <c r="O37" s="31">
        <v>446437.82</v>
      </c>
      <c r="P37" s="31">
        <v>6875253.0499999998</v>
      </c>
      <c r="Q37" s="32">
        <v>390029.89</v>
      </c>
      <c r="R37" s="31"/>
      <c r="S37" s="33">
        <f t="shared" si="2"/>
        <v>6208410.9501636075</v>
      </c>
      <c r="T37" s="34">
        <f t="shared" si="3"/>
        <v>351397.29491560551</v>
      </c>
      <c r="U37" s="35">
        <f t="shared" si="4"/>
        <v>2757915</v>
      </c>
      <c r="V37" s="36">
        <f t="shared" si="5"/>
        <v>-50821</v>
      </c>
    </row>
    <row r="38" spans="1:22" x14ac:dyDescent="0.25">
      <c r="A38" s="21" t="s">
        <v>55</v>
      </c>
      <c r="B38" s="55">
        <v>43831</v>
      </c>
      <c r="C38" s="56">
        <v>44196</v>
      </c>
      <c r="D38" s="22"/>
      <c r="E38" s="23">
        <v>1489186</v>
      </c>
      <c r="F38" s="24">
        <v>138507</v>
      </c>
      <c r="G38" s="25">
        <v>1627693</v>
      </c>
      <c r="H38" s="26">
        <v>0.313</v>
      </c>
      <c r="I38" s="27">
        <v>2.4E-2</v>
      </c>
      <c r="J38" s="26"/>
      <c r="K38" s="37">
        <v>0.248</v>
      </c>
      <c r="L38" s="38">
        <v>0.02</v>
      </c>
      <c r="N38" s="30">
        <v>1798297.43</v>
      </c>
      <c r="O38" s="31">
        <v>163743.38</v>
      </c>
      <c r="P38" s="31">
        <v>4362182.13</v>
      </c>
      <c r="Q38" s="32">
        <v>330293.48</v>
      </c>
      <c r="R38" s="31"/>
      <c r="S38" s="33">
        <f t="shared" si="2"/>
        <v>3612361.5866181711</v>
      </c>
      <c r="T38" s="34">
        <f t="shared" si="3"/>
        <v>279388.14402365457</v>
      </c>
      <c r="U38" s="35">
        <f t="shared" si="4"/>
        <v>2123176</v>
      </c>
      <c r="V38" s="36">
        <f t="shared" si="5"/>
        <v>140881</v>
      </c>
    </row>
    <row r="39" spans="1:22" x14ac:dyDescent="0.25">
      <c r="A39" s="21" t="s">
        <v>56</v>
      </c>
      <c r="B39" s="55">
        <v>43831</v>
      </c>
      <c r="C39" s="56">
        <v>44196</v>
      </c>
      <c r="D39" s="22"/>
      <c r="E39" s="23">
        <v>2190149</v>
      </c>
      <c r="F39" s="24">
        <v>85180</v>
      </c>
      <c r="G39" s="25">
        <v>2275329</v>
      </c>
      <c r="H39" s="26">
        <v>0.189</v>
      </c>
      <c r="I39" s="27">
        <v>0.01</v>
      </c>
      <c r="J39" s="26"/>
      <c r="K39" s="37">
        <v>0.153</v>
      </c>
      <c r="L39" s="38">
        <v>8.0000000000000002E-3</v>
      </c>
      <c r="N39" s="30">
        <v>2175656.84</v>
      </c>
      <c r="O39" s="31">
        <v>84466.8</v>
      </c>
      <c r="P39" s="31">
        <v>3832478.51</v>
      </c>
      <c r="Q39" s="32">
        <v>156349.78</v>
      </c>
      <c r="R39" s="31"/>
      <c r="S39" s="33">
        <f t="shared" si="2"/>
        <v>3858006.8427509875</v>
      </c>
      <c r="T39" s="34">
        <f t="shared" si="3"/>
        <v>157669.92783436805</v>
      </c>
      <c r="U39" s="35">
        <f t="shared" si="4"/>
        <v>1667858</v>
      </c>
      <c r="V39" s="36">
        <f t="shared" si="5"/>
        <v>72490</v>
      </c>
    </row>
    <row r="40" spans="1:22" x14ac:dyDescent="0.25">
      <c r="A40" s="21" t="s">
        <v>57</v>
      </c>
      <c r="B40" s="55">
        <v>43831</v>
      </c>
      <c r="C40" s="56">
        <v>44196</v>
      </c>
      <c r="D40" s="22"/>
      <c r="E40" s="23">
        <v>595024</v>
      </c>
      <c r="F40" s="24">
        <v>18563</v>
      </c>
      <c r="G40" s="25">
        <v>613587</v>
      </c>
      <c r="H40" s="26">
        <v>0.255</v>
      </c>
      <c r="I40" s="27">
        <v>8.0000000000000002E-3</v>
      </c>
      <c r="J40" s="26"/>
      <c r="K40" s="37">
        <v>0.19600000000000001</v>
      </c>
      <c r="L40" s="38">
        <v>1.0999999999999999E-2</v>
      </c>
      <c r="N40" s="30">
        <v>595024.1</v>
      </c>
      <c r="O40" s="31">
        <v>18562.68</v>
      </c>
      <c r="P40" s="31">
        <v>2091289.82</v>
      </c>
      <c r="Q40" s="32">
        <v>11111.64</v>
      </c>
      <c r="R40" s="31"/>
      <c r="S40" s="33">
        <f t="shared" si="2"/>
        <v>2091289.4685369551</v>
      </c>
      <c r="T40" s="34">
        <f t="shared" si="3"/>
        <v>11111.831552340502</v>
      </c>
      <c r="U40" s="35">
        <f t="shared" si="4"/>
        <v>1496265</v>
      </c>
      <c r="V40" s="36">
        <f t="shared" si="5"/>
        <v>-7451</v>
      </c>
    </row>
    <row r="41" spans="1:22" x14ac:dyDescent="0.25">
      <c r="A41" s="21" t="s">
        <v>58</v>
      </c>
      <c r="B41" s="55">
        <v>43831</v>
      </c>
      <c r="C41" s="56">
        <v>44196</v>
      </c>
      <c r="D41" s="22"/>
      <c r="E41" s="23">
        <v>522639</v>
      </c>
      <c r="F41" s="24">
        <v>62403</v>
      </c>
      <c r="G41" s="25">
        <v>585042</v>
      </c>
      <c r="H41" s="26">
        <v>7.2999999999999995E-2</v>
      </c>
      <c r="I41" s="27">
        <v>8.9999999999999993E-3</v>
      </c>
      <c r="J41" s="26"/>
      <c r="K41" s="37">
        <v>9.1999999999999998E-2</v>
      </c>
      <c r="L41" s="38">
        <v>8.9999999999999993E-3</v>
      </c>
      <c r="N41" s="30">
        <v>522638.28</v>
      </c>
      <c r="O41" s="31">
        <v>62403.14</v>
      </c>
      <c r="P41" s="31">
        <v>527164.46</v>
      </c>
      <c r="Q41" s="32">
        <v>101096.48</v>
      </c>
      <c r="R41" s="31"/>
      <c r="S41" s="33">
        <f t="shared" si="2"/>
        <v>527165.18623538245</v>
      </c>
      <c r="T41" s="34">
        <f t="shared" si="3"/>
        <v>101096.25319238743</v>
      </c>
      <c r="U41" s="35">
        <f t="shared" si="4"/>
        <v>4526</v>
      </c>
      <c r="V41" s="36">
        <f t="shared" si="5"/>
        <v>38693</v>
      </c>
    </row>
    <row r="42" spans="1:22" x14ac:dyDescent="0.25">
      <c r="A42" s="21" t="s">
        <v>59</v>
      </c>
      <c r="B42" s="55">
        <v>43831</v>
      </c>
      <c r="C42" s="56">
        <v>44196</v>
      </c>
      <c r="D42" s="22"/>
      <c r="E42" s="23">
        <v>498149</v>
      </c>
      <c r="F42" s="24">
        <v>6546</v>
      </c>
      <c r="G42" s="25">
        <v>504695</v>
      </c>
      <c r="H42" s="26">
        <v>0.17699999999999999</v>
      </c>
      <c r="I42" s="27">
        <v>0.01</v>
      </c>
      <c r="J42" s="26"/>
      <c r="K42" s="37">
        <v>0.14699999999999999</v>
      </c>
      <c r="L42" s="38">
        <v>7.0000000000000001E-3</v>
      </c>
      <c r="N42" s="30">
        <v>498148.8</v>
      </c>
      <c r="O42" s="31">
        <v>6545.66</v>
      </c>
      <c r="P42" s="31">
        <v>1222539.1100000001</v>
      </c>
      <c r="Q42" s="32">
        <v>33119.33</v>
      </c>
      <c r="R42" s="31"/>
      <c r="S42" s="33">
        <f t="shared" si="2"/>
        <v>1222539.6008329038</v>
      </c>
      <c r="T42" s="34">
        <f t="shared" si="3"/>
        <v>33121.050311198567</v>
      </c>
      <c r="U42" s="35">
        <f t="shared" si="4"/>
        <v>724391</v>
      </c>
      <c r="V42" s="36">
        <f t="shared" si="5"/>
        <v>26575</v>
      </c>
    </row>
    <row r="43" spans="1:22" x14ac:dyDescent="0.25">
      <c r="A43" s="21" t="s">
        <v>60</v>
      </c>
      <c r="B43" s="55">
        <v>43831</v>
      </c>
      <c r="C43" s="56">
        <v>44196</v>
      </c>
      <c r="D43" s="22"/>
      <c r="E43" s="23">
        <v>855121</v>
      </c>
      <c r="F43" s="24">
        <v>29254</v>
      </c>
      <c r="G43" s="25">
        <v>884375</v>
      </c>
      <c r="H43" s="26">
        <v>0.18</v>
      </c>
      <c r="I43" s="27">
        <v>0.01</v>
      </c>
      <c r="J43" s="26"/>
      <c r="K43" s="37">
        <v>0.14699999999999999</v>
      </c>
      <c r="L43" s="38">
        <v>8.0000000000000002E-3</v>
      </c>
      <c r="N43" s="30">
        <v>855120.57</v>
      </c>
      <c r="O43" s="31">
        <v>29254.44</v>
      </c>
      <c r="P43" s="31">
        <v>2052676.42</v>
      </c>
      <c r="Q43" s="32">
        <v>72226.03</v>
      </c>
      <c r="R43" s="31"/>
      <c r="S43" s="33">
        <f t="shared" si="2"/>
        <v>2052677.4521946304</v>
      </c>
      <c r="T43" s="34">
        <f t="shared" si="3"/>
        <v>72224.943687864128</v>
      </c>
      <c r="U43" s="35">
        <f t="shared" si="4"/>
        <v>1197556</v>
      </c>
      <c r="V43" s="36">
        <f t="shared" si="5"/>
        <v>42971</v>
      </c>
    </row>
    <row r="44" spans="1:22" x14ac:dyDescent="0.25">
      <c r="A44" s="21" t="s">
        <v>61</v>
      </c>
      <c r="B44" s="55">
        <v>43831</v>
      </c>
      <c r="C44" s="56">
        <v>44196</v>
      </c>
      <c r="D44" s="22"/>
      <c r="E44" s="23">
        <v>878920</v>
      </c>
      <c r="F44" s="24">
        <v>60912</v>
      </c>
      <c r="G44" s="25">
        <v>939832</v>
      </c>
      <c r="H44" s="26">
        <v>0.22900000000000001</v>
      </c>
      <c r="I44" s="27">
        <v>1.7999999999999999E-2</v>
      </c>
      <c r="J44" s="26"/>
      <c r="K44" s="37">
        <v>0.184</v>
      </c>
      <c r="L44" s="38">
        <v>1.2999999999999999E-2</v>
      </c>
      <c r="N44" s="30">
        <v>878919.89</v>
      </c>
      <c r="O44" s="31">
        <v>60912.17</v>
      </c>
      <c r="P44" s="31">
        <v>1927498.7</v>
      </c>
      <c r="Q44" s="32">
        <v>166014.35</v>
      </c>
      <c r="R44" s="31"/>
      <c r="S44" s="33">
        <f t="shared" si="2"/>
        <v>1927498.9412334268</v>
      </c>
      <c r="T44" s="34">
        <f t="shared" si="3"/>
        <v>166013.88666993805</v>
      </c>
      <c r="U44" s="35">
        <f t="shared" si="4"/>
        <v>1048579</v>
      </c>
      <c r="V44" s="36">
        <f t="shared" si="5"/>
        <v>105102</v>
      </c>
    </row>
    <row r="45" spans="1:22" x14ac:dyDescent="0.25">
      <c r="A45" s="21" t="s">
        <v>62</v>
      </c>
      <c r="B45" s="55">
        <v>43831</v>
      </c>
      <c r="C45" s="56">
        <v>44196</v>
      </c>
      <c r="D45" s="22"/>
      <c r="E45" s="23">
        <v>517343</v>
      </c>
      <c r="F45" s="24">
        <v>5813</v>
      </c>
      <c r="G45" s="25">
        <v>523156</v>
      </c>
      <c r="H45" s="26">
        <v>0.188</v>
      </c>
      <c r="I45" s="27">
        <v>8.9999999999999993E-3</v>
      </c>
      <c r="J45" s="26"/>
      <c r="K45" s="37">
        <v>0.155</v>
      </c>
      <c r="L45" s="38">
        <v>6.0000000000000001E-3</v>
      </c>
      <c r="N45" s="30">
        <v>517342.58</v>
      </c>
      <c r="O45" s="31">
        <v>5812.68</v>
      </c>
      <c r="P45" s="31">
        <v>1081618.32</v>
      </c>
      <c r="Q45" s="32">
        <v>25784.06</v>
      </c>
      <c r="R45" s="31"/>
      <c r="S45" s="33">
        <f t="shared" si="2"/>
        <v>1081619.1981022712</v>
      </c>
      <c r="T45" s="34">
        <f t="shared" si="3"/>
        <v>25785.479465582139</v>
      </c>
      <c r="U45" s="35">
        <f t="shared" si="4"/>
        <v>564276</v>
      </c>
      <c r="V45" s="36">
        <f t="shared" si="5"/>
        <v>19972</v>
      </c>
    </row>
    <row r="46" spans="1:22" x14ac:dyDescent="0.25">
      <c r="A46" s="21" t="s">
        <v>63</v>
      </c>
      <c r="B46" s="55">
        <v>43831</v>
      </c>
      <c r="C46" s="56">
        <v>44196</v>
      </c>
      <c r="D46" s="22"/>
      <c r="E46" s="23">
        <v>8836505</v>
      </c>
      <c r="F46" s="24">
        <v>650983</v>
      </c>
      <c r="G46" s="25">
        <v>9487488</v>
      </c>
      <c r="H46" s="26">
        <v>0.182</v>
      </c>
      <c r="I46" s="27">
        <v>1.0999999999999999E-2</v>
      </c>
      <c r="J46" s="26"/>
      <c r="K46" s="37">
        <v>0.14799999999999999</v>
      </c>
      <c r="L46" s="38">
        <v>0.01</v>
      </c>
      <c r="N46" s="30">
        <v>9003698.8800000008</v>
      </c>
      <c r="O46" s="31">
        <v>689612.91</v>
      </c>
      <c r="P46" s="31">
        <v>19314877.420000002</v>
      </c>
      <c r="Q46" s="32">
        <v>1081630.54</v>
      </c>
      <c r="R46" s="31"/>
      <c r="S46" s="33">
        <f t="shared" si="2"/>
        <v>18956210.460940816</v>
      </c>
      <c r="T46" s="34">
        <f t="shared" si="3"/>
        <v>1021041.055946618</v>
      </c>
      <c r="U46" s="35">
        <f t="shared" si="4"/>
        <v>10119705</v>
      </c>
      <c r="V46" s="36">
        <f t="shared" si="5"/>
        <v>370058</v>
      </c>
    </row>
    <row r="47" spans="1:22" x14ac:dyDescent="0.25">
      <c r="A47" s="21" t="s">
        <v>64</v>
      </c>
      <c r="B47" s="55">
        <v>43831</v>
      </c>
      <c r="C47" s="56">
        <v>44196</v>
      </c>
      <c r="D47" s="22"/>
      <c r="E47" s="23">
        <v>790605</v>
      </c>
      <c r="F47" s="24">
        <v>5266</v>
      </c>
      <c r="G47" s="25">
        <v>795871</v>
      </c>
      <c r="H47" s="26">
        <v>0.32300000000000001</v>
      </c>
      <c r="I47" s="27">
        <v>7.0000000000000001E-3</v>
      </c>
      <c r="J47" s="26"/>
      <c r="K47" s="37">
        <v>0.26800000000000002</v>
      </c>
      <c r="L47" s="38">
        <v>8.0000000000000002E-3</v>
      </c>
      <c r="N47" s="30">
        <v>991621.75</v>
      </c>
      <c r="O47" s="31">
        <v>7476.99</v>
      </c>
      <c r="P47" s="31">
        <v>1870244.71</v>
      </c>
      <c r="Q47" s="32">
        <v>6527.62</v>
      </c>
      <c r="R47" s="31"/>
      <c r="S47" s="33">
        <f t="shared" si="2"/>
        <v>1491117.7764601775</v>
      </c>
      <c r="T47" s="34">
        <f t="shared" si="3"/>
        <v>4597.3643030149833</v>
      </c>
      <c r="U47" s="35">
        <f t="shared" si="4"/>
        <v>700513</v>
      </c>
      <c r="V47" s="36">
        <f t="shared" si="5"/>
        <v>-669</v>
      </c>
    </row>
    <row r="48" spans="1:22" x14ac:dyDescent="0.25">
      <c r="A48" s="21" t="s">
        <v>65</v>
      </c>
      <c r="B48" s="55">
        <v>43831</v>
      </c>
      <c r="C48" s="56">
        <v>44196</v>
      </c>
      <c r="D48" s="22"/>
      <c r="E48" s="23">
        <v>775043</v>
      </c>
      <c r="F48" s="24">
        <v>17498</v>
      </c>
      <c r="G48" s="25">
        <v>792541</v>
      </c>
      <c r="H48" s="26">
        <v>0.21</v>
      </c>
      <c r="I48" s="27">
        <v>1.2E-2</v>
      </c>
      <c r="J48" s="26"/>
      <c r="K48" s="37">
        <v>0.29799999999999999</v>
      </c>
      <c r="L48" s="38">
        <v>1.4E-2</v>
      </c>
      <c r="N48" s="30">
        <v>801722.34</v>
      </c>
      <c r="O48" s="31">
        <v>18605.43</v>
      </c>
      <c r="P48" s="31">
        <v>162833.44</v>
      </c>
      <c r="Q48" s="32">
        <v>6305.51</v>
      </c>
      <c r="R48" s="31"/>
      <c r="S48" s="33">
        <f t="shared" si="2"/>
        <v>157414.74515718248</v>
      </c>
      <c r="T48" s="34">
        <f t="shared" si="3"/>
        <v>5930.1942486682647</v>
      </c>
      <c r="U48" s="35">
        <f t="shared" si="4"/>
        <v>-617628</v>
      </c>
      <c r="V48" s="36">
        <f t="shared" si="5"/>
        <v>-11568</v>
      </c>
    </row>
    <row r="49" spans="1:22" x14ac:dyDescent="0.25">
      <c r="A49" s="21" t="s">
        <v>66</v>
      </c>
      <c r="B49" s="55">
        <v>43831</v>
      </c>
      <c r="C49" s="56">
        <v>44196</v>
      </c>
      <c r="D49" s="22"/>
      <c r="E49" s="23">
        <v>1466090</v>
      </c>
      <c r="F49" s="24">
        <v>68021</v>
      </c>
      <c r="G49" s="25">
        <v>1534111</v>
      </c>
      <c r="H49" s="26">
        <v>0.435</v>
      </c>
      <c r="I49" s="27">
        <v>2.1999999999999999E-2</v>
      </c>
      <c r="J49" s="26"/>
      <c r="K49" s="37">
        <v>0.34899999999999998</v>
      </c>
      <c r="L49" s="38">
        <v>2.1999999999999999E-2</v>
      </c>
      <c r="N49" s="30">
        <v>1690227.71</v>
      </c>
      <c r="O49" s="31">
        <v>76929.25</v>
      </c>
      <c r="P49" s="31">
        <v>3426309.37</v>
      </c>
      <c r="Q49" s="32">
        <v>95522.86</v>
      </c>
      <c r="R49" s="31"/>
      <c r="S49" s="33">
        <f t="shared" si="2"/>
        <v>2971953.3495657225</v>
      </c>
      <c r="T49" s="34">
        <f t="shared" si="3"/>
        <v>84461.507944767436</v>
      </c>
      <c r="U49" s="35">
        <f t="shared" si="4"/>
        <v>1505863</v>
      </c>
      <c r="V49" s="36">
        <f t="shared" si="5"/>
        <v>16441</v>
      </c>
    </row>
    <row r="50" spans="1:22" x14ac:dyDescent="0.25">
      <c r="A50" s="21" t="s">
        <v>67</v>
      </c>
      <c r="B50" s="55">
        <v>43739</v>
      </c>
      <c r="C50" s="56">
        <v>44104</v>
      </c>
      <c r="D50" s="22"/>
      <c r="E50" s="23">
        <v>4403336</v>
      </c>
      <c r="F50" s="24">
        <v>817818</v>
      </c>
      <c r="G50" s="25">
        <v>5221154</v>
      </c>
      <c r="H50" s="26">
        <v>0.183</v>
      </c>
      <c r="I50" s="27">
        <v>3.1E-2</v>
      </c>
      <c r="J50" s="26"/>
      <c r="K50" s="37">
        <v>0.22900000000000001</v>
      </c>
      <c r="L50" s="38">
        <v>2.5999999999999999E-2</v>
      </c>
      <c r="N50" s="30">
        <v>4670686.91</v>
      </c>
      <c r="O50" s="31">
        <v>820205.74</v>
      </c>
      <c r="P50" s="31">
        <v>1920065.52</v>
      </c>
      <c r="Q50" s="32">
        <v>712107.69</v>
      </c>
      <c r="R50" s="31"/>
      <c r="S50" s="33">
        <f t="shared" si="2"/>
        <v>1810160.6443525711</v>
      </c>
      <c r="T50" s="34">
        <f t="shared" si="3"/>
        <v>710034.63938257738</v>
      </c>
      <c r="U50" s="35">
        <f t="shared" si="4"/>
        <v>-2593175</v>
      </c>
      <c r="V50" s="36">
        <f t="shared" si="5"/>
        <v>-107783</v>
      </c>
    </row>
    <row r="51" spans="1:22" x14ac:dyDescent="0.25">
      <c r="A51" s="21" t="s">
        <v>68</v>
      </c>
      <c r="B51" s="55">
        <v>44013</v>
      </c>
      <c r="C51" s="56">
        <v>44377</v>
      </c>
      <c r="D51" s="22"/>
      <c r="E51" s="23">
        <v>2631880</v>
      </c>
      <c r="F51" s="24">
        <v>305885</v>
      </c>
      <c r="G51" s="25">
        <v>2937765</v>
      </c>
      <c r="H51" s="26">
        <v>0.246</v>
      </c>
      <c r="I51" s="27">
        <v>1.7000000000000001E-2</v>
      </c>
      <c r="J51" s="26"/>
      <c r="K51" s="37">
        <v>0.318</v>
      </c>
      <c r="L51" s="38">
        <v>2.9000000000000001E-2</v>
      </c>
      <c r="N51" s="30">
        <v>2615624.16</v>
      </c>
      <c r="O51" s="31">
        <v>304258.34999999998</v>
      </c>
      <c r="P51" s="31">
        <v>804224.35</v>
      </c>
      <c r="Q51" s="32">
        <v>52685.68</v>
      </c>
      <c r="R51" s="31"/>
      <c r="S51" s="33">
        <f t="shared" si="2"/>
        <v>809222.52311585925</v>
      </c>
      <c r="T51" s="34">
        <f t="shared" si="3"/>
        <v>52967.352339878271</v>
      </c>
      <c r="U51" s="35">
        <f t="shared" si="4"/>
        <v>-1822657</v>
      </c>
      <c r="V51" s="36">
        <f t="shared" si="5"/>
        <v>-252918</v>
      </c>
    </row>
    <row r="52" spans="1:22" x14ac:dyDescent="0.25">
      <c r="A52" s="21" t="s">
        <v>69</v>
      </c>
      <c r="B52" s="55">
        <v>44013</v>
      </c>
      <c r="C52" s="56">
        <v>44347</v>
      </c>
      <c r="D52" s="22"/>
      <c r="E52" s="23">
        <v>851085</v>
      </c>
      <c r="F52" s="24">
        <v>138975</v>
      </c>
      <c r="G52" s="25">
        <v>990060</v>
      </c>
      <c r="H52" s="26">
        <v>0.33100000000000002</v>
      </c>
      <c r="I52" s="27">
        <v>4.5999999999999999E-2</v>
      </c>
      <c r="J52" s="26"/>
      <c r="K52" s="37">
        <v>0.26800000000000002</v>
      </c>
      <c r="L52" s="38">
        <v>3.4000000000000002E-2</v>
      </c>
      <c r="N52" s="30">
        <v>851085.01</v>
      </c>
      <c r="O52" s="31">
        <v>138975.22</v>
      </c>
      <c r="P52" s="31">
        <v>1464246.66</v>
      </c>
      <c r="Q52" s="32">
        <v>260072.64</v>
      </c>
      <c r="R52" s="31"/>
      <c r="S52" s="33">
        <f t="shared" si="2"/>
        <v>1464246.6427955297</v>
      </c>
      <c r="T52" s="34">
        <f t="shared" si="3"/>
        <v>260072.22830084385</v>
      </c>
      <c r="U52" s="35">
        <f t="shared" si="4"/>
        <v>613162</v>
      </c>
      <c r="V52" s="36">
        <f t="shared" si="5"/>
        <v>121097</v>
      </c>
    </row>
    <row r="53" spans="1:22" x14ac:dyDescent="0.25">
      <c r="A53" s="21" t="s">
        <v>70</v>
      </c>
      <c r="B53" s="55">
        <v>44013</v>
      </c>
      <c r="C53" s="56">
        <v>44377</v>
      </c>
      <c r="D53" s="22"/>
      <c r="E53" s="23">
        <v>3463922</v>
      </c>
      <c r="F53" s="24">
        <v>183947</v>
      </c>
      <c r="G53" s="25">
        <v>3647869</v>
      </c>
      <c r="H53" s="26">
        <v>0.20399999999999999</v>
      </c>
      <c r="I53" s="27">
        <v>1.7999999999999999E-2</v>
      </c>
      <c r="J53" s="26"/>
      <c r="K53" s="37">
        <v>0.25600000000000001</v>
      </c>
      <c r="L53" s="38">
        <v>1.6E-2</v>
      </c>
      <c r="N53" s="30">
        <v>3463922.42</v>
      </c>
      <c r="O53" s="31">
        <v>183947.15</v>
      </c>
      <c r="P53" s="31">
        <v>1152466.6299999999</v>
      </c>
      <c r="Q53" s="32">
        <v>145900.96</v>
      </c>
      <c r="R53" s="31"/>
      <c r="S53" s="33">
        <f t="shared" si="2"/>
        <v>1152466.4902636185</v>
      </c>
      <c r="T53" s="34">
        <f t="shared" si="3"/>
        <v>145900.84102482698</v>
      </c>
      <c r="U53" s="35">
        <f t="shared" si="4"/>
        <v>-2311456</v>
      </c>
      <c r="V53" s="36">
        <f t="shared" si="5"/>
        <v>-38046</v>
      </c>
    </row>
    <row r="54" spans="1:22" x14ac:dyDescent="0.25">
      <c r="A54" s="21" t="s">
        <v>19</v>
      </c>
      <c r="B54" s="55">
        <v>44013</v>
      </c>
      <c r="C54" s="56">
        <v>44377</v>
      </c>
      <c r="D54" s="22"/>
      <c r="E54" s="23">
        <v>549247</v>
      </c>
      <c r="F54" s="24">
        <v>32862</v>
      </c>
      <c r="G54" s="25">
        <v>582109</v>
      </c>
      <c r="H54" s="26">
        <v>0.23499999999999999</v>
      </c>
      <c r="I54" s="27">
        <v>1.6E-2</v>
      </c>
      <c r="J54" s="26"/>
      <c r="K54" s="37">
        <v>0.30199999999999999</v>
      </c>
      <c r="L54" s="38">
        <v>0.02</v>
      </c>
      <c r="N54" s="30">
        <v>549246.06999999995</v>
      </c>
      <c r="O54" s="31">
        <v>32862.019999999997</v>
      </c>
      <c r="P54" s="31">
        <v>220250.92</v>
      </c>
      <c r="Q54" s="32">
        <v>14106.7</v>
      </c>
      <c r="R54" s="31"/>
      <c r="S54" s="33">
        <f t="shared" si="2"/>
        <v>220251.29293549614</v>
      </c>
      <c r="T54" s="34">
        <f t="shared" si="3"/>
        <v>14106.69141458742</v>
      </c>
      <c r="U54" s="35">
        <f t="shared" si="4"/>
        <v>-328996</v>
      </c>
      <c r="V54" s="36">
        <f t="shared" si="5"/>
        <v>-18755</v>
      </c>
    </row>
    <row r="55" spans="1:22" x14ac:dyDescent="0.25">
      <c r="A55" s="21" t="s">
        <v>71</v>
      </c>
      <c r="B55" s="55">
        <v>44013</v>
      </c>
      <c r="C55" s="56">
        <v>44377</v>
      </c>
      <c r="D55" s="22"/>
      <c r="E55" s="23">
        <v>894410</v>
      </c>
      <c r="F55" s="24">
        <v>47591</v>
      </c>
      <c r="G55" s="25">
        <v>942001</v>
      </c>
      <c r="H55" s="26">
        <v>0.154</v>
      </c>
      <c r="I55" s="27">
        <v>1.0999999999999999E-2</v>
      </c>
      <c r="J55" s="26"/>
      <c r="K55" s="37">
        <v>0.19800000000000001</v>
      </c>
      <c r="L55" s="38">
        <v>1.2999999999999999E-2</v>
      </c>
      <c r="N55" s="30">
        <v>894410.65</v>
      </c>
      <c r="O55" s="31">
        <v>47590.78</v>
      </c>
      <c r="P55" s="31">
        <v>334339.92</v>
      </c>
      <c r="Q55" s="32">
        <v>20087.419999999998</v>
      </c>
      <c r="R55" s="31"/>
      <c r="S55" s="33">
        <f t="shared" si="2"/>
        <v>334339.6770233002</v>
      </c>
      <c r="T55" s="34">
        <f t="shared" si="3"/>
        <v>20087.51285900336</v>
      </c>
      <c r="U55" s="35">
        <f t="shared" si="4"/>
        <v>-560070</v>
      </c>
      <c r="V55" s="36">
        <f t="shared" si="5"/>
        <v>-27503</v>
      </c>
    </row>
    <row r="56" spans="1:22" x14ac:dyDescent="0.25">
      <c r="A56" s="21" t="s">
        <v>72</v>
      </c>
      <c r="B56" s="55">
        <v>43739</v>
      </c>
      <c r="C56" s="56">
        <v>44104</v>
      </c>
      <c r="D56" s="22"/>
      <c r="E56" s="23">
        <v>832425</v>
      </c>
      <c r="F56" s="24">
        <v>25871</v>
      </c>
      <c r="G56" s="25">
        <v>858296</v>
      </c>
      <c r="H56" s="26">
        <v>0.38</v>
      </c>
      <c r="I56" s="27">
        <v>1.7000000000000001E-2</v>
      </c>
      <c r="J56" s="26"/>
      <c r="K56" s="37">
        <v>0.31</v>
      </c>
      <c r="L56" s="38">
        <v>1.6E-2</v>
      </c>
      <c r="N56" s="30">
        <v>868821.06</v>
      </c>
      <c r="O56" s="31">
        <v>26629.55</v>
      </c>
      <c r="P56" s="31">
        <v>1522591.46</v>
      </c>
      <c r="Q56" s="32">
        <v>39259.919999999998</v>
      </c>
      <c r="R56" s="31"/>
      <c r="S56" s="33">
        <f t="shared" si="2"/>
        <v>1458808.0957550681</v>
      </c>
      <c r="T56" s="34">
        <f t="shared" si="3"/>
        <v>38141.590463226006</v>
      </c>
      <c r="U56" s="35">
        <f t="shared" si="4"/>
        <v>626383</v>
      </c>
      <c r="V56" s="36">
        <f t="shared" si="5"/>
        <v>12271</v>
      </c>
    </row>
    <row r="57" spans="1:22" x14ac:dyDescent="0.25">
      <c r="A57" s="21" t="s">
        <v>73</v>
      </c>
      <c r="B57" s="55">
        <v>44013</v>
      </c>
      <c r="C57" s="56">
        <v>44377</v>
      </c>
      <c r="D57" s="22"/>
      <c r="E57" s="23">
        <v>562868</v>
      </c>
      <c r="F57" s="24">
        <v>7680</v>
      </c>
      <c r="G57" s="25">
        <v>570548</v>
      </c>
      <c r="H57" s="26">
        <v>0.13100000000000001</v>
      </c>
      <c r="I57" s="27">
        <v>3.0000000000000001E-3</v>
      </c>
      <c r="J57" s="26"/>
      <c r="K57" s="37">
        <v>9.7000000000000003E-2</v>
      </c>
      <c r="L57" s="38">
        <v>3.0000000000000001E-3</v>
      </c>
      <c r="N57" s="30">
        <v>562867.26</v>
      </c>
      <c r="O57" s="31">
        <v>2082.0100000000002</v>
      </c>
      <c r="P57" s="31">
        <v>1524626.19</v>
      </c>
      <c r="Q57" s="32">
        <v>7679.55</v>
      </c>
      <c r="R57" s="31"/>
      <c r="S57" s="33">
        <f t="shared" si="2"/>
        <v>1524628.194421754</v>
      </c>
      <c r="T57" s="34">
        <f t="shared" si="3"/>
        <v>28327.886993818473</v>
      </c>
      <c r="U57" s="35">
        <f t="shared" si="4"/>
        <v>961760</v>
      </c>
      <c r="V57" s="36">
        <f t="shared" si="5"/>
        <v>20648</v>
      </c>
    </row>
    <row r="58" spans="1:22" x14ac:dyDescent="0.25">
      <c r="A58" s="21" t="s">
        <v>74</v>
      </c>
      <c r="B58" s="55">
        <v>44013</v>
      </c>
      <c r="C58" s="56">
        <v>44377</v>
      </c>
      <c r="D58" s="22"/>
      <c r="E58" s="23">
        <v>1081314</v>
      </c>
      <c r="F58" s="24">
        <v>73056</v>
      </c>
      <c r="G58" s="25">
        <v>1154370</v>
      </c>
      <c r="H58" s="26">
        <v>0.255</v>
      </c>
      <c r="I58" s="27">
        <v>1.4E-2</v>
      </c>
      <c r="J58" s="26"/>
      <c r="K58" s="37">
        <v>0.20499999999999999</v>
      </c>
      <c r="L58" s="38">
        <v>1.2E-2</v>
      </c>
      <c r="N58" s="30">
        <v>1081314.24</v>
      </c>
      <c r="O58" s="31">
        <v>73055.88</v>
      </c>
      <c r="P58" s="31">
        <v>2147790.7000000002</v>
      </c>
      <c r="Q58" s="32">
        <v>115220.23</v>
      </c>
      <c r="R58" s="31"/>
      <c r="S58" s="33">
        <f t="shared" si="2"/>
        <v>2147790.223293277</v>
      </c>
      <c r="T58" s="34">
        <f t="shared" si="3"/>
        <v>115220.4192582445</v>
      </c>
      <c r="U58" s="35">
        <f t="shared" si="4"/>
        <v>1066476</v>
      </c>
      <c r="V58" s="36">
        <f t="shared" si="5"/>
        <v>42164</v>
      </c>
    </row>
    <row r="59" spans="1:22" x14ac:dyDescent="0.25">
      <c r="A59" s="21" t="s">
        <v>75</v>
      </c>
      <c r="B59" s="55">
        <v>43983</v>
      </c>
      <c r="C59" s="56">
        <v>44347</v>
      </c>
      <c r="D59" s="22"/>
      <c r="E59" s="23">
        <v>487867</v>
      </c>
      <c r="F59" s="24">
        <v>56834</v>
      </c>
      <c r="G59" s="25">
        <v>544701</v>
      </c>
      <c r="H59" s="26">
        <v>9.1999999999999998E-2</v>
      </c>
      <c r="I59" s="27">
        <v>8.9999999999999993E-3</v>
      </c>
      <c r="J59" s="26"/>
      <c r="K59" s="37">
        <v>0.11899999999999999</v>
      </c>
      <c r="L59" s="38">
        <v>0.01</v>
      </c>
      <c r="N59" s="30">
        <v>487866.84</v>
      </c>
      <c r="O59" s="31">
        <v>56834.23</v>
      </c>
      <c r="P59" s="31">
        <v>128587.79</v>
      </c>
      <c r="Q59" s="32">
        <v>24350.13</v>
      </c>
      <c r="R59" s="31"/>
      <c r="S59" s="33">
        <f t="shared" si="2"/>
        <v>128587.83217143841</v>
      </c>
      <c r="T59" s="34">
        <f t="shared" si="3"/>
        <v>24350.031458506608</v>
      </c>
      <c r="U59" s="35">
        <f t="shared" si="4"/>
        <v>-359279</v>
      </c>
      <c r="V59" s="36">
        <f t="shared" si="5"/>
        <v>-32484</v>
      </c>
    </row>
    <row r="60" spans="1:22" x14ac:dyDescent="0.25">
      <c r="A60" s="21" t="s">
        <v>76</v>
      </c>
      <c r="B60" s="55">
        <v>43952</v>
      </c>
      <c r="C60" s="56">
        <v>44316</v>
      </c>
      <c r="D60" s="22"/>
      <c r="E60" s="23">
        <v>510122</v>
      </c>
      <c r="F60" s="24">
        <v>87678</v>
      </c>
      <c r="G60" s="25">
        <v>597800</v>
      </c>
      <c r="H60" s="26">
        <v>0.06</v>
      </c>
      <c r="I60" s="27">
        <v>6.0000000000000001E-3</v>
      </c>
      <c r="J60" s="26"/>
      <c r="K60" s="37">
        <v>8.2000000000000003E-2</v>
      </c>
      <c r="L60" s="38">
        <v>8.9999999999999993E-3</v>
      </c>
      <c r="N60" s="30">
        <v>510122</v>
      </c>
      <c r="O60" s="31">
        <v>87678.1</v>
      </c>
      <c r="P60" s="31">
        <v>150481.32999999999</v>
      </c>
      <c r="Q60" s="32">
        <v>26415.759999999998</v>
      </c>
      <c r="R60" s="31"/>
      <c r="S60" s="33">
        <f t="shared" si="2"/>
        <v>150481.32999999999</v>
      </c>
      <c r="T60" s="34">
        <f t="shared" si="3"/>
        <v>26415.729871883625</v>
      </c>
      <c r="U60" s="35">
        <f t="shared" si="4"/>
        <v>-359641</v>
      </c>
      <c r="V60" s="36">
        <f t="shared" si="5"/>
        <v>-61262</v>
      </c>
    </row>
    <row r="61" spans="1:22" x14ac:dyDescent="0.25">
      <c r="A61" s="21" t="s">
        <v>77</v>
      </c>
      <c r="B61" s="55">
        <v>44013</v>
      </c>
      <c r="C61" s="56">
        <v>44377</v>
      </c>
      <c r="D61" s="22"/>
      <c r="E61" s="23">
        <v>3705690</v>
      </c>
      <c r="F61" s="24">
        <v>190235</v>
      </c>
      <c r="G61" s="25">
        <v>3895925</v>
      </c>
      <c r="H61" s="26">
        <v>0.17299999999999999</v>
      </c>
      <c r="I61" s="27">
        <v>1.0999999999999999E-2</v>
      </c>
      <c r="J61" s="26"/>
      <c r="K61" s="37">
        <v>0.14299999999999999</v>
      </c>
      <c r="L61" s="38">
        <v>8.9999999999999993E-3</v>
      </c>
      <c r="N61" s="30">
        <v>3735802.93</v>
      </c>
      <c r="O61" s="31">
        <v>191869.07</v>
      </c>
      <c r="P61" s="31">
        <v>6879590.7199999997</v>
      </c>
      <c r="Q61" s="32">
        <v>370663.21</v>
      </c>
      <c r="R61" s="31"/>
      <c r="S61" s="33">
        <f t="shared" si="2"/>
        <v>6824136.8757630903</v>
      </c>
      <c r="T61" s="34">
        <f t="shared" si="3"/>
        <v>367506.42380426399</v>
      </c>
      <c r="U61" s="35">
        <f t="shared" si="4"/>
        <v>3118447</v>
      </c>
      <c r="V61" s="36">
        <f t="shared" si="5"/>
        <v>177271</v>
      </c>
    </row>
    <row r="62" spans="1:22" x14ac:dyDescent="0.25">
      <c r="A62" s="21" t="s">
        <v>20</v>
      </c>
      <c r="B62" s="55">
        <v>43831</v>
      </c>
      <c r="C62" s="56">
        <v>44196</v>
      </c>
      <c r="D62" s="22"/>
      <c r="E62" s="23">
        <v>691956</v>
      </c>
      <c r="F62" s="24">
        <v>87379</v>
      </c>
      <c r="G62" s="25">
        <v>779335</v>
      </c>
      <c r="H62" s="26">
        <v>0.13700000000000001</v>
      </c>
      <c r="I62" s="27">
        <v>1.2999999999999999E-2</v>
      </c>
      <c r="J62" s="26"/>
      <c r="K62" s="37">
        <v>0.21</v>
      </c>
      <c r="L62" s="38">
        <v>1.7999999999999999E-2</v>
      </c>
      <c r="N62" s="30">
        <v>693346.84</v>
      </c>
      <c r="O62" s="31">
        <v>88763.33</v>
      </c>
      <c r="P62" s="31">
        <v>96464.9</v>
      </c>
      <c r="Q62" s="32">
        <v>13775.59</v>
      </c>
      <c r="R62" s="31"/>
      <c r="S62" s="33">
        <f t="shared" si="2"/>
        <v>96271.393325164638</v>
      </c>
      <c r="T62" s="34">
        <f t="shared" si="3"/>
        <v>13560.749451490836</v>
      </c>
      <c r="U62" s="35">
        <f t="shared" si="4"/>
        <v>-595685</v>
      </c>
      <c r="V62" s="36">
        <f t="shared" si="5"/>
        <v>-73818</v>
      </c>
    </row>
    <row r="63" spans="1:22" x14ac:dyDescent="0.25">
      <c r="A63" s="21" t="s">
        <v>21</v>
      </c>
      <c r="B63" s="55">
        <v>43831</v>
      </c>
      <c r="C63" s="56">
        <v>44196</v>
      </c>
      <c r="D63" s="22"/>
      <c r="E63" s="23">
        <v>529506</v>
      </c>
      <c r="F63" s="24">
        <v>153767</v>
      </c>
      <c r="G63" s="25">
        <v>683273</v>
      </c>
      <c r="H63" s="26">
        <v>9.2999999999999999E-2</v>
      </c>
      <c r="I63" s="27">
        <v>1.4999999999999999E-2</v>
      </c>
      <c r="J63" s="26"/>
      <c r="K63" s="37">
        <v>0.16700000000000001</v>
      </c>
      <c r="L63" s="38">
        <v>2.5999999999999999E-2</v>
      </c>
      <c r="N63" s="30">
        <v>529505.52</v>
      </c>
      <c r="O63" s="31">
        <v>153767</v>
      </c>
      <c r="P63" s="31">
        <v>19974.03</v>
      </c>
      <c r="Q63" s="32">
        <v>10916.42</v>
      </c>
      <c r="R63" s="31"/>
      <c r="S63" s="33">
        <f t="shared" si="2"/>
        <v>19974.048106580642</v>
      </c>
      <c r="T63" s="34">
        <f t="shared" si="3"/>
        <v>10916.42</v>
      </c>
      <c r="U63" s="35">
        <f t="shared" si="4"/>
        <v>-509532</v>
      </c>
      <c r="V63" s="36">
        <f t="shared" si="5"/>
        <v>-142851</v>
      </c>
    </row>
    <row r="64" spans="1:22" x14ac:dyDescent="0.25">
      <c r="A64" s="21" t="s">
        <v>78</v>
      </c>
      <c r="B64" s="55">
        <v>44075</v>
      </c>
      <c r="C64" s="56">
        <v>44439</v>
      </c>
      <c r="D64" s="22"/>
      <c r="E64" s="23">
        <v>847965</v>
      </c>
      <c r="F64" s="24">
        <v>56021</v>
      </c>
      <c r="G64" s="25">
        <v>903986</v>
      </c>
      <c r="H64" s="26">
        <v>0.35299999999999998</v>
      </c>
      <c r="I64" s="27">
        <v>1.9E-2</v>
      </c>
      <c r="J64" s="26"/>
      <c r="K64" s="37">
        <v>0.28199999999999997</v>
      </c>
      <c r="L64" s="38">
        <v>0.02</v>
      </c>
      <c r="N64" s="30">
        <v>847965.2</v>
      </c>
      <c r="O64" s="31">
        <v>56021.32</v>
      </c>
      <c r="P64" s="31">
        <v>2086676.03</v>
      </c>
      <c r="Q64" s="32">
        <v>61569.99</v>
      </c>
      <c r="R64" s="31"/>
      <c r="S64" s="33">
        <f t="shared" si="2"/>
        <v>2086675.5378392297</v>
      </c>
      <c r="T64" s="34">
        <f t="shared" si="3"/>
        <v>61569.638305380875</v>
      </c>
      <c r="U64" s="35">
        <f t="shared" si="4"/>
        <v>1238711</v>
      </c>
      <c r="V64" s="36">
        <f t="shared" si="5"/>
        <v>5549</v>
      </c>
    </row>
    <row r="65" spans="1:22" x14ac:dyDescent="0.25">
      <c r="A65" s="21" t="s">
        <v>79</v>
      </c>
      <c r="B65" s="55">
        <v>43831</v>
      </c>
      <c r="C65" s="56">
        <v>44196</v>
      </c>
      <c r="D65" s="22"/>
      <c r="E65" s="23">
        <v>799873</v>
      </c>
      <c r="F65" s="24">
        <v>115300</v>
      </c>
      <c r="G65" s="25">
        <v>915173</v>
      </c>
      <c r="H65" s="26">
        <v>0.13400000000000001</v>
      </c>
      <c r="I65" s="27">
        <v>1.4999999999999999E-2</v>
      </c>
      <c r="J65" s="26"/>
      <c r="K65" s="37">
        <v>9.7000000000000003E-2</v>
      </c>
      <c r="L65" s="38">
        <v>0.01</v>
      </c>
      <c r="N65" s="30">
        <v>799872.9</v>
      </c>
      <c r="O65" s="31">
        <v>115300.49</v>
      </c>
      <c r="P65" s="31">
        <v>2409506.35</v>
      </c>
      <c r="Q65" s="32">
        <v>357911.74</v>
      </c>
      <c r="R65" s="31"/>
      <c r="S65" s="33">
        <f t="shared" si="2"/>
        <v>2409506.6512361527</v>
      </c>
      <c r="T65" s="34">
        <f t="shared" si="3"/>
        <v>357910.21895917354</v>
      </c>
      <c r="U65" s="35">
        <f t="shared" si="4"/>
        <v>1609634</v>
      </c>
      <c r="V65" s="36">
        <f t="shared" si="5"/>
        <v>242610</v>
      </c>
    </row>
    <row r="66" spans="1:22" x14ac:dyDescent="0.25">
      <c r="A66" s="21" t="s">
        <v>80</v>
      </c>
      <c r="B66" s="55">
        <v>44013</v>
      </c>
      <c r="C66" s="56">
        <v>44377</v>
      </c>
      <c r="D66" s="22"/>
      <c r="E66" s="23">
        <v>1145393</v>
      </c>
      <c r="F66" s="24">
        <v>67840</v>
      </c>
      <c r="G66" s="25">
        <v>1213233</v>
      </c>
      <c r="H66" s="26">
        <v>0.33</v>
      </c>
      <c r="I66" s="27">
        <v>0.02</v>
      </c>
      <c r="J66" s="26"/>
      <c r="K66" s="37">
        <v>0.27100000000000002</v>
      </c>
      <c r="L66" s="38">
        <v>1.7999999999999999E-2</v>
      </c>
      <c r="N66" s="30">
        <v>1249870.7</v>
      </c>
      <c r="O66" s="31">
        <v>73063.14</v>
      </c>
      <c r="P66" s="31">
        <v>2653600.0699999998</v>
      </c>
      <c r="Q66" s="32">
        <v>125186.42</v>
      </c>
      <c r="R66" s="31"/>
      <c r="S66" s="33">
        <f t="shared" si="2"/>
        <v>2431783.4996672133</v>
      </c>
      <c r="T66" s="34">
        <f t="shared" si="3"/>
        <v>116237.08935586398</v>
      </c>
      <c r="U66" s="35">
        <f t="shared" si="4"/>
        <v>1286390</v>
      </c>
      <c r="V66" s="36">
        <f t="shared" si="5"/>
        <v>48397</v>
      </c>
    </row>
    <row r="67" spans="1:22" x14ac:dyDescent="0.25">
      <c r="A67" s="21" t="s">
        <v>81</v>
      </c>
      <c r="B67" s="55">
        <v>43831</v>
      </c>
      <c r="C67" s="56">
        <v>44196</v>
      </c>
      <c r="D67" s="22"/>
      <c r="E67" s="23">
        <v>469522</v>
      </c>
      <c r="F67" s="24">
        <v>121983</v>
      </c>
      <c r="G67" s="25">
        <v>591505</v>
      </c>
      <c r="H67" s="26">
        <v>0.34599999999999997</v>
      </c>
      <c r="I67" s="27">
        <v>2.7E-2</v>
      </c>
      <c r="J67" s="26"/>
      <c r="K67" s="37">
        <v>0.27500000000000002</v>
      </c>
      <c r="L67" s="38">
        <v>4.1000000000000002E-2</v>
      </c>
      <c r="N67" s="30">
        <v>494707.54</v>
      </c>
      <c r="O67" s="31">
        <v>129553.52</v>
      </c>
      <c r="P67" s="31">
        <v>1031023.62</v>
      </c>
      <c r="Q67" s="32">
        <v>83400.960000000006</v>
      </c>
      <c r="R67" s="31"/>
      <c r="S67" s="33">
        <f t="shared" si="2"/>
        <v>978534.25098319713</v>
      </c>
      <c r="T67" s="34">
        <f t="shared" si="3"/>
        <v>78527.386239138868</v>
      </c>
      <c r="U67" s="35">
        <f t="shared" si="4"/>
        <v>509012</v>
      </c>
      <c r="V67" s="36">
        <f t="shared" si="5"/>
        <v>-43456</v>
      </c>
    </row>
    <row r="68" spans="1:22" x14ac:dyDescent="0.25">
      <c r="A68" s="21" t="s">
        <v>82</v>
      </c>
      <c r="B68" s="55">
        <v>43983</v>
      </c>
      <c r="C68" s="56">
        <v>44347</v>
      </c>
      <c r="D68" s="22"/>
      <c r="E68" s="23">
        <v>597880</v>
      </c>
      <c r="F68" s="24">
        <v>379991</v>
      </c>
      <c r="G68" s="25">
        <v>977871</v>
      </c>
      <c r="H68" s="26">
        <v>0.108</v>
      </c>
      <c r="I68" s="27">
        <v>1.6E-2</v>
      </c>
      <c r="J68" s="26"/>
      <c r="K68" s="37">
        <v>0.13700000000000001</v>
      </c>
      <c r="L68" s="38">
        <v>3.5000000000000003E-2</v>
      </c>
      <c r="N68" s="30">
        <v>618270.15</v>
      </c>
      <c r="O68" s="31">
        <v>391415.44</v>
      </c>
      <c r="P68" s="31">
        <v>150009.34</v>
      </c>
      <c r="Q68" s="32">
        <v>43595.59</v>
      </c>
      <c r="R68" s="31"/>
      <c r="S68" s="33">
        <f t="shared" ref="S68:S70" si="6">IF(P68&gt;0,(P68/N68)*E68,0)</f>
        <v>145062.12890788919</v>
      </c>
      <c r="T68" s="34">
        <f t="shared" ref="T68:T70" si="7">IF(Q68&gt;0,(Q68/O68)*F68,0)</f>
        <v>42323.143511380127</v>
      </c>
      <c r="U68" s="35">
        <f t="shared" ref="U68:U70" si="8">ROUND(S68-E68,0)</f>
        <v>-452818</v>
      </c>
      <c r="V68" s="36">
        <f t="shared" ref="V68:V70" si="9">ROUND(T68-F68,0)</f>
        <v>-337668</v>
      </c>
    </row>
    <row r="69" spans="1:22" x14ac:dyDescent="0.25">
      <c r="A69" s="21" t="s">
        <v>83</v>
      </c>
      <c r="B69" s="55">
        <v>43862</v>
      </c>
      <c r="C69" s="56">
        <v>44227</v>
      </c>
      <c r="D69" s="22"/>
      <c r="E69" s="23">
        <v>671137</v>
      </c>
      <c r="F69" s="24">
        <v>217109</v>
      </c>
      <c r="G69" s="25">
        <v>888246</v>
      </c>
      <c r="H69" s="26">
        <v>9.0999999999999998E-2</v>
      </c>
      <c r="I69" s="27">
        <v>1.4E-2</v>
      </c>
      <c r="J69" s="26"/>
      <c r="K69" s="37">
        <v>0.11600000000000001</v>
      </c>
      <c r="L69" s="38">
        <v>0.02</v>
      </c>
      <c r="N69" s="30">
        <v>671136.42</v>
      </c>
      <c r="O69" s="31">
        <v>217108.53</v>
      </c>
      <c r="P69" s="31">
        <v>286050.88</v>
      </c>
      <c r="Q69" s="32">
        <v>81335.149999999994</v>
      </c>
      <c r="R69" s="31"/>
      <c r="S69" s="33">
        <f t="shared" si="6"/>
        <v>286051.1272068352</v>
      </c>
      <c r="T69" s="34">
        <f t="shared" si="7"/>
        <v>81335.326075626785</v>
      </c>
      <c r="U69" s="35">
        <f t="shared" si="8"/>
        <v>-385086</v>
      </c>
      <c r="V69" s="36">
        <f t="shared" si="9"/>
        <v>-135774</v>
      </c>
    </row>
    <row r="70" spans="1:22" ht="15.75" thickBot="1" x14ac:dyDescent="0.3">
      <c r="A70" s="39" t="s">
        <v>84</v>
      </c>
      <c r="B70" s="57">
        <v>44075</v>
      </c>
      <c r="C70" s="58">
        <v>44439</v>
      </c>
      <c r="D70" s="22"/>
      <c r="E70" s="40">
        <v>550031</v>
      </c>
      <c r="F70" s="41">
        <v>100399</v>
      </c>
      <c r="G70" s="42">
        <v>650430</v>
      </c>
      <c r="H70" s="43">
        <v>0.16400000000000001</v>
      </c>
      <c r="I70" s="44">
        <v>1.7000000000000001E-2</v>
      </c>
      <c r="J70" s="26"/>
      <c r="K70" s="45">
        <v>0.224</v>
      </c>
      <c r="L70" s="46">
        <v>2.5000000000000001E-2</v>
      </c>
      <c r="N70" s="47">
        <v>354032.12</v>
      </c>
      <c r="O70" s="48">
        <v>120492.85</v>
      </c>
      <c r="P70" s="48">
        <v>470407.93</v>
      </c>
      <c r="Q70" s="49">
        <v>29576.87</v>
      </c>
      <c r="R70" s="31"/>
      <c r="S70" s="50">
        <f t="shared" si="6"/>
        <v>730834.66027271759</v>
      </c>
      <c r="T70" s="51">
        <f t="shared" si="7"/>
        <v>24644.517671629477</v>
      </c>
      <c r="U70" s="52">
        <f t="shared" si="8"/>
        <v>180804</v>
      </c>
      <c r="V70" s="53">
        <f t="shared" si="9"/>
        <v>-75754</v>
      </c>
    </row>
  </sheetData>
  <sheetProtection sheet="1" objects="1" scenarios="1"/>
  <mergeCells count="5">
    <mergeCell ref="A1:C1"/>
    <mergeCell ref="E1:I1"/>
    <mergeCell ref="K1:L1"/>
    <mergeCell ref="N1:Q1"/>
    <mergeCell ref="S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Outlier Reconciliation PUF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Mildenberger</dc:creator>
  <cp:lastModifiedBy>James Mildenberger</cp:lastModifiedBy>
  <dcterms:created xsi:type="dcterms:W3CDTF">2024-03-13T18:41:52Z</dcterms:created>
  <dcterms:modified xsi:type="dcterms:W3CDTF">2025-04-09T13:03:56Z</dcterms:modified>
</cp:coreProperties>
</file>